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4"/>
  </bookViews>
  <sheets>
    <sheet name="Főösszesítő" sheetId="1" r:id="rId1"/>
    <sheet name="Munkanem összesítő" sheetId="2" r:id="rId2"/>
    <sheet name="Parképítés" sheetId="3" r:id="rId3"/>
    <sheet name="Építészet" sheetId="4" r:id="rId4"/>
    <sheet name="Elektromos" sheetId="5" r:id="rId5"/>
    <sheet name=" Opció1 Parképítés" sheetId="6" r:id="rId6"/>
    <sheet name="Op2 Spálya világítás_beléptető" sheetId="7" r:id="rId7"/>
    <sheet name="Opció3 fitneszeszközök" sheetId="8" r:id="rId8"/>
    <sheet name="Opció4 elektromos közmű" sheetId="9" r:id="rId9"/>
    <sheet name="Opció5 vízi közmű" sheetId="10" r:id="rId10"/>
  </sheets>
  <definedNames/>
  <calcPr fullCalcOnLoad="1"/>
</workbook>
</file>

<file path=xl/sharedStrings.xml><?xml version="1.0" encoding="utf-8"?>
<sst xmlns="http://schemas.openxmlformats.org/spreadsheetml/2006/main" count="424" uniqueCount="189">
  <si>
    <t>Budapest, I.Kerület Európa liget felújítása</t>
  </si>
  <si>
    <t>Tervezői költségbecslés a kertépítészeti kiviteli tervhez</t>
  </si>
  <si>
    <t>Fakivágás tuskókiszedéssel 20-40 cm törzskörmérettel, zöld hulladék elszállításával</t>
  </si>
  <si>
    <t>Megnevezés</t>
  </si>
  <si>
    <t>Mennyiség</t>
  </si>
  <si>
    <t>Egységár nettó</t>
  </si>
  <si>
    <t>Összesen nettó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</si>
  <si>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</si>
  <si>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</si>
  <si>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</si>
  <si>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</si>
  <si>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</si>
  <si>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</si>
  <si>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</si>
  <si>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</si>
  <si>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</si>
  <si>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</si>
  <si>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</si>
  <si>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</si>
  <si>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</si>
  <si>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</si>
  <si>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</si>
  <si>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</si>
  <si>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</si>
  <si>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db</t>
  </si>
  <si>
    <t>Faápolás, koronaigazító metszés, alpintechnikával vagy kosaras gépjárművel, fasebek ápolásával, zöld hulladék elszállításával.</t>
  </si>
  <si>
    <t>Betonlap burkolat (40x40 cm) bontása, elszállítása
lerakóhelyre, tükör bontása nélkül</t>
  </si>
  <si>
    <t>m2</t>
  </si>
  <si>
    <t>Betonlap burkolat (40x40 cm) állagmegóvó bontása, tisztítása
helyszíni deponálása, tükör bontása nélkül, kertépítészeti terv
szerinti visszaépítésig</t>
  </si>
  <si>
    <t>Betonlap burkolat (40x40 cm) bontása, elszállítása, tükör
bontásával</t>
  </si>
  <si>
    <t>Szórt burkolatok bontása (303 m2 gyöngykavics, 54 m2
mulcs) alépítménnyel együtt, elszállítással</t>
  </si>
  <si>
    <t>Padok állagmegóvó bontása, utána deponálás, és Megrendelő
által meghatározott telephelyre szállítása</t>
  </si>
  <si>
    <t>Hulladékgyűjtők állagmegóvó bontása, deponálása
visszaépítésig</t>
  </si>
  <si>
    <t>Betonfal (0,8x7,5x1,8 m) gépi bontása bontási terv szerint,
elszállítással, lerakóhelyre</t>
  </si>
  <si>
    <t>Öntött betonburkolat bontása bontási terv szerint,
elszállítással (átlagosan 30cm mélységben)</t>
  </si>
  <si>
    <t>Megmaradó fák zsaludeszkából készített kalodás védelme,
építési terület közelében</t>
  </si>
  <si>
    <t>Építési terület kitűzése, gyalogos forgalomtól elzárása,
szakfelügyelet biztosítása</t>
  </si>
  <si>
    <t>Egyéb bontási építési törmelék elszállítása, rakodása
lerakóhelyi díjjal,</t>
  </si>
  <si>
    <t>Projekttábla kihelyezése (1 db) minimum 1 m2-es felülettel</t>
  </si>
  <si>
    <t>kszl</t>
  </si>
  <si>
    <t>m3</t>
  </si>
  <si>
    <t>ktg</t>
  </si>
  <si>
    <t>Előkészítés, területelőkészítés, bontás összesen</t>
  </si>
  <si>
    <t>Építési munkák</t>
  </si>
  <si>
    <t>18.</t>
  </si>
  <si>
    <t>Tükörkiszedés új nyomvonalra épített kiselemes
betonburkolatok alatt átlag 35 cm vtg-ban, gépi erővel,
kiegészítő kézi munkával, szállítása és terítése munkaterületen
belül, bontott tükrök feltöltésére (ld. bontási terv)</t>
  </si>
  <si>
    <t>Bontott burkolatok nyomvonalának feltöltése átlag 25 cm vtgban,
szennyeződésmentes beszállított talajjal, gépi erővel,
kiegészítő kézi munkával (zöldfelületben történt
tükörkiemelések talajával bontási terv szerint)</t>
  </si>
  <si>
    <t>Burkolat tükrök tömörítése Trg 90%-ra</t>
  </si>
  <si>
    <t>Finom tereprendezés építési területek közelében</t>
  </si>
  <si>
    <t>Fagyálló kiselemes burkolat készítése meglévő útalapra
20x10x8 cm vtg. beton térkőből, gránitszürke színben, 10cm
vtg. kiegyenlítő zúzottkő alépítménnyel, (mértékadó minőség
KK London térkő)</t>
  </si>
  <si>
    <t>Fagyálló kiselemes burkolat készítése új útalapra 20x10x8 cm
vtg. beton térkőből, gránitszürke színben, 25cm vtg. zúzottkő
alépítménnyel, (mértékadó minőség KK London térkő)</t>
  </si>
  <si>
    <t>Meglévő, bontás után deponált 40x40 cm-es betonlap burkolat
visszaépítése meglévő útalapra, 10 cm vtg. kiegyenlítő
zúzottkő alépítménnyel</t>
  </si>
  <si>
    <t>Ülőfal építése részletrajz szerinti szerkezettel, szivárgócsővel,
fitneszeszközöknél (ld. kertépítészeti terv)</t>
  </si>
  <si>
    <t>Sportpálya támfal építése részletrajz szerinti szerkezettel, (ld.
kertépítészeti terv)</t>
  </si>
  <si>
    <t>Ütéscsillapító gumiburkolat építése fitneszeszközök alá
részletrajz szerinti szerkezettel, alépítménnyel, vörös és zöld
színben</t>
  </si>
  <si>
    <t>Sportpálya ütéscsillapító gumiburkolat építése részletrajz
szerinti szerkezettel, alépítménnyel, vörös és zöld színben</t>
  </si>
  <si>
    <t>Sportpálya felfestése</t>
  </si>
  <si>
    <t>Labdafogó kerítés építése a sportpálya körül, 4m
magasságban, 2 kapuval, 2,5m-enként betontámfalba épített
18 db hálótartó oszloppal, kitűzéssel, gyártmányterv
készítéssel (mértékadó minőséget ld. műszaki leírásban)</t>
  </si>
  <si>
    <t>Mellvéd építése sportpálya szélére 1m magasságban
(mértékadó minőséget ld. műszaki leírásban)</t>
  </si>
  <si>
    <t>Padok kihelyezése (a padot az önkormányzat biztosítja)</t>
  </si>
  <si>
    <t>Meglévő, deponált hulladékgyűjtők visszaépítése</t>
  </si>
  <si>
    <t>Új hulladékgyűjtők kihelyezése (a hulladékgyűjtőt az
önkormányzat biztosítja)</t>
  </si>
  <si>
    <t>Párnakövek áthelyezése építészeti részlettervnek megfelelően,
kertépítészeti terv szerinti helyre</t>
  </si>
  <si>
    <t>fm</t>
  </si>
  <si>
    <t>Építési munkák összesen</t>
  </si>
  <si>
    <t>Növénytelepítési munkák</t>
  </si>
  <si>
    <t>Örökzöld és lombhullató talajtakaró cserjék telepítése
gödörásással konténeres növénnyel 30/40 méretben,
kertépítészeti terv szerint</t>
  </si>
  <si>
    <t>Földlabdás fenyők beszerzése és telepítése, három oldali
karózással, gödörásással, talajjavítással, Fld 2xi 175/200cm-es
mérettel kertépítészeti terv szerint</t>
  </si>
  <si>
    <t>Osztályozott fakéreg őrlemény terítése új telepítésű
növényfelületeknél 5 cm vtg.ban</t>
  </si>
  <si>
    <t>Gyepesítés 4-5dkg/m2 minősített árnyéktűrő fűmag vetéssel,
talajelőkészítéssel, műtrágyázással, fenntartással első
kaszálásig</t>
  </si>
  <si>
    <t>Növénytelepítési munkák összesen</t>
  </si>
  <si>
    <t>Tervezői költségbecslés az építészeti kiviteli tervhez</t>
  </si>
  <si>
    <t xml:space="preserve">Információs kő elhelyezése alapozással </t>
  </si>
  <si>
    <t>Párnakövek elhelyezése</t>
  </si>
  <si>
    <t>Kodály szobor talapzatának visszafaragása</t>
  </si>
  <si>
    <t>Kőburkolat készítése  cm vtg, aljzattal együtt</t>
  </si>
  <si>
    <t>Meglévő kőpad méretre vágása, elhelyezése</t>
  </si>
  <si>
    <t>Építészeti munkák összesen:</t>
  </si>
  <si>
    <t>Tervezői költségbecslés az elektromos kiviteli tervhez</t>
  </si>
  <si>
    <t>Rúdföldelő 3 m-es Ø20</t>
  </si>
  <si>
    <t>Kábel 1 kV NYCWY 4x10RE/6 0,6/1 kV (Cu)</t>
  </si>
  <si>
    <t>Kábel 1 kV NYY-J 3×2,5 RE 0,6/1 kV (Cu)</t>
  </si>
  <si>
    <t>Kábeljelző szalag "Erősáramú"</t>
  </si>
  <si>
    <t>kg</t>
  </si>
  <si>
    <t>Végelzáró beltéri 1 kV KVMSZ 16-25</t>
  </si>
  <si>
    <t>Díszvilágítás</t>
  </si>
  <si>
    <t>Díszvilágítás munkák összesen:</t>
  </si>
  <si>
    <t>Szerelvénylap GURO EKM 1261/91081 1xE27/2x5x16mm2</t>
  </si>
  <si>
    <t>Kézi földkitermelés I. - IV. talajban</t>
  </si>
  <si>
    <t>BFC-11120 Föld és egyéb törmelék elszállítása</t>
  </si>
  <si>
    <t>BFC-11160 Beton oszlopalapok készítése</t>
  </si>
  <si>
    <t xml:space="preserve">BFC-11190 Föld visszatöltés kézzel, tömörítéssel </t>
  </si>
  <si>
    <t>EVJ-10070 Rúdföldelő telepítése (3 m-es)</t>
  </si>
  <si>
    <t>KAB-10290 Kábelfektetés árokba, homokágyba, I.</t>
  </si>
  <si>
    <t>KAB-10600 Műanyag kábeljelző szalag elhelyezése</t>
  </si>
  <si>
    <t xml:space="preserve">KOZ-11330 KÖZV lámpatest (magas) felszerelése </t>
  </si>
  <si>
    <t xml:space="preserve">Kábelbújtatás I. kábeleknél </t>
  </si>
  <si>
    <t xml:space="preserve">Szerelvénylap beépítése kandeláberbe </t>
  </si>
  <si>
    <t>Világítástechnikai mérés</t>
  </si>
  <si>
    <t>Leszámolási dokumentáció készítése</t>
  </si>
  <si>
    <t>Közvilágítás rekonstrukció</t>
  </si>
  <si>
    <t>Lámpaoszlop alap AT-005</t>
  </si>
  <si>
    <t>Lámpaoszlop Budavár</t>
  </si>
  <si>
    <t>Lámpatest Budavár I. 1×70 W Na</t>
  </si>
  <si>
    <t>Fényforrás 70 W (T) LU 70/90/t12/27</t>
  </si>
  <si>
    <t>Közvilágítás összesen</t>
  </si>
  <si>
    <t>Parképítés</t>
  </si>
  <si>
    <t>Előkészítés</t>
  </si>
  <si>
    <t>Munkanem összesítő</t>
  </si>
  <si>
    <t>Építészet</t>
  </si>
  <si>
    <t>Elektromos</t>
  </si>
  <si>
    <t>Közvilágítás</t>
  </si>
  <si>
    <t>Főösszesítő</t>
  </si>
  <si>
    <t>Elektromos munkák</t>
  </si>
  <si>
    <t>Nettó ár összesen</t>
  </si>
  <si>
    <t xml:space="preserve">Megnevezés </t>
  </si>
  <si>
    <t>ÁFA 27 %</t>
  </si>
  <si>
    <t>Összesen bruttó</t>
  </si>
  <si>
    <t>Opciók</t>
  </si>
  <si>
    <t>Elektromos beléptetőrendszer és sportpálya megvilágítás kiépítése</t>
  </si>
  <si>
    <t>Opciók összesen nettó</t>
  </si>
  <si>
    <t>Opciók összesen bruttó</t>
  </si>
  <si>
    <t>Kültéri fitness eszközök telepítése</t>
  </si>
  <si>
    <t xml:space="preserve">Kézi földkitermelés I-IV. talajban </t>
  </si>
  <si>
    <t>Föld és egyéb törmelék elszállítása</t>
  </si>
  <si>
    <t>Beton oszlopalapok készítése</t>
  </si>
  <si>
    <t>Föld visszatöltés kézi tömörítéssel</t>
  </si>
  <si>
    <t>Rúdföldelő telepítése (3 m-es)</t>
  </si>
  <si>
    <t>Kábelfektetés árokba, homokágyba I.</t>
  </si>
  <si>
    <t>Műanyag kábeljelző szalag elhelyezése</t>
  </si>
  <si>
    <t>KIF végelzáró szereése (lenn)</t>
  </si>
  <si>
    <t>Lámpaoszlop bontása (hossz &lt;=5 m)</t>
  </si>
  <si>
    <t>Lámpaoszlop állítása (hossz &lt;=5 m)</t>
  </si>
  <si>
    <t>KÖZV lámpatest (alacsony) leszerelése</t>
  </si>
  <si>
    <t>KÖZV lámpatest (alacsony) felszerelése</t>
  </si>
  <si>
    <t>Kábelbújtatás I. kábeleknél</t>
  </si>
  <si>
    <t>Szerelvénylap beépítése kandeláberbe</t>
  </si>
  <si>
    <t>Világítástecnikai mérés</t>
  </si>
  <si>
    <t>19.</t>
  </si>
  <si>
    <t>20.</t>
  </si>
  <si>
    <t>21.</t>
  </si>
  <si>
    <t>22.</t>
  </si>
  <si>
    <t>23.</t>
  </si>
  <si>
    <t>24.</t>
  </si>
  <si>
    <t>25.</t>
  </si>
  <si>
    <t>26.</t>
  </si>
  <si>
    <t>Rúdföldelő 3 m-es Ø 20</t>
  </si>
  <si>
    <t>Kábel 1kV NYCWY 4x10RE/6 0,61 kV (Cu)</t>
  </si>
  <si>
    <t>Kábel 1 kV NYY-J 3x2,5RE 0,61 kV (Cu)</t>
  </si>
  <si>
    <t xml:space="preserve">Lámpakar Budavár kandeláberre a fényvetőhöz  </t>
  </si>
  <si>
    <t>Lámpatest Neos 2 150 W</t>
  </si>
  <si>
    <t>Szerelvénylap GURO EKM 1261/91081 1xE27/2x5x16 mm2</t>
  </si>
  <si>
    <t>Fényforrás 150 W fémhalogén</t>
  </si>
  <si>
    <t>Kültéri fitness-eszközök telepítése</t>
  </si>
  <si>
    <t>Derék- és csípőformáló horganyzott, porfestett kivitel 60,8 kg méret:80x133x143 cm</t>
  </si>
  <si>
    <t>Gyalogló horganyzott, porfestett kivitel 69 kg mérete: 63x119x165 cm</t>
  </si>
  <si>
    <t>Evezőpad horganyzott, porfestett kivitel 49 kg mérete: 82,4x112,3x88,7 cm</t>
  </si>
  <si>
    <t>Hasizom erősítő horganyzott, porfestett kivitel 69 kg mérete: 48x91x201 cm</t>
  </si>
  <si>
    <t>Húzódzkodó horganyzott, porfestett kivitel 75 kg mérete: 117x117x250 cm</t>
  </si>
  <si>
    <t>Összesen</t>
  </si>
  <si>
    <t>Kert- és parképítés</t>
  </si>
  <si>
    <t>Európa liget elektromos közmű kiépítése</t>
  </si>
  <si>
    <t>Európa liget víz közmű kiépítése</t>
  </si>
  <si>
    <t>Sportpálya világítás és beléptetőrendszer tervezése és kiépítése</t>
  </si>
  <si>
    <t>Focipálya világításának és beléptetőrendszerének tervezése</t>
  </si>
  <si>
    <t>Lámpatartó oszlop vb alaptestek készítése c30/37 betonból 0,6*0,6*1,5 m</t>
  </si>
  <si>
    <t>Érintés- és villámvédelem: a tervezési területen alkalmazandó érintésvédelmi mód a nullázás (TN rendszer). A villamos hálózat ötvezetős rendszerű, szétválasztott N és PE vezetőkkel. A tervezési területen valamennyi nagykiterjedésű fémtárgyat (kapuk, kerítésozlopok, lámpaoszlopok és labdafogó háló tartóoszlopai) az EPH és a földelés hálózatába fémesen kell beköni.</t>
  </si>
  <si>
    <t xml:space="preserve">Beléptetőrendszer kiépítése, a beépést és a világítást egyben vezérli. Valós idejű kártyás/kódos rendszer a megfelelő ellenőrzési szolgáltatásokkal. </t>
  </si>
  <si>
    <t>Opciók ÁFA 27%</t>
  </si>
  <si>
    <t>Elektromos közmű kiépítése</t>
  </si>
  <si>
    <t>Felmérési tervdokumentáció elkészítése</t>
  </si>
  <si>
    <t>Geodézia</t>
  </si>
  <si>
    <t>Közműadatok kiegészítése</t>
  </si>
  <si>
    <t>Elektromos közmű kiépítésének tervezése, engedélyeztetése, műszaki átadás-átvéti eljárás lebonyolítása. Önkormányzati adatszolgáltatás alapján a tervezett függőleges és vízszintes nyomvonalak tervezése M=1:50 és műszaki leírás készítése. Vezérlések elektromos tervezése.</t>
  </si>
  <si>
    <t>ELMŰ felé fizetendő hálózat fejlesztési díjak</t>
  </si>
  <si>
    <t>Elektromos hálózat kiépítése. Csatlakozó műszaki dokumentáció elkészítése ELMŰ felé, villanyszerelés, szolgáltatói ügyintézés</t>
  </si>
  <si>
    <t>Víz közmű kiépítése</t>
  </si>
  <si>
    <t xml:space="preserve">1. </t>
  </si>
  <si>
    <t>Víz közműhálózat kiépítése, PP, PE, KPE nyomócső szerelése a szükséges idomokkal:</t>
  </si>
  <si>
    <t>kapcsolódó földmunkák elvégzése</t>
  </si>
  <si>
    <t>nyomáspróba elvégzése</t>
  </si>
  <si>
    <t>geodéziai bemérés</t>
  </si>
  <si>
    <t>csővezeték fertőtlenítés tisztítás</t>
  </si>
  <si>
    <t>szakhatósági egyeztetések elvégzése</t>
  </si>
  <si>
    <t>Víz közműhálózat bővítésének tervezése szükséges engedélyeztetésekkel, műszaki átadás-átvételi eljárás lebonyolításával együtt, a jagelló szobortól a létesítendő fitneszparkig</t>
  </si>
  <si>
    <t>Világítás kiépítése kompletten 9-10 méteres horganyzott kandeláber, 300 lux átlagos megvilágításhoz szükséges darabszámú, beüzemelve. A fényforrások energiaellátása a tervezett elosztóból induló műanyag szigetelésű, réz földkábel (elhelyezése min. 70 cm mélyen) hálózat létesítésével történik</t>
  </si>
  <si>
    <t>Lámpatartó oszlop: a világítás tartószerkezete 6-10 m magas vékonyfalú, kúpos kivitelű, tűzihorganyzott acéloszlop. Az oszlop T alakú fényvetőtartóval 4 db fényvető rögzítésére van kialakítva a 0,6*0,6*1,5 m méretű C30/37 betonból készült alaptesthez. Az oszlop rögzítése 4 db M 24 csavarral</t>
  </si>
  <si>
    <t>Végleges mérőszekrény kiépítése 3x16 A teljesítményre</t>
  </si>
  <si>
    <t>Régészeti szakfelügyelet</t>
  </si>
</sst>
</file>

<file path=xl/styles.xml><?xml version="1.0" encoding="utf-8"?>
<styleSheet xmlns="http://schemas.openxmlformats.org/spreadsheetml/2006/main">
  <numFmts count="1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"/>
    <numFmt numFmtId="165" formatCode="_-* #,##0\ &quot;Ft&quot;_-;\-* #,##0\ &quot;Ft&quot;_-;_-* &quot;-&quot;??\ &quot;Ft&quot;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/>
    </xf>
    <xf numFmtId="0" fontId="33" fillId="0" borderId="0" xfId="0" applyFont="1" applyAlignment="1">
      <alignment vertical="center" wrapText="1"/>
    </xf>
    <xf numFmtId="0" fontId="0" fillId="33" borderId="0" xfId="0" applyFill="1" applyAlignment="1">
      <alignment/>
    </xf>
    <xf numFmtId="0" fontId="33" fillId="33" borderId="0" xfId="0" applyFont="1" applyFill="1" applyAlignment="1">
      <alignment vertical="center" wrapText="1"/>
    </xf>
    <xf numFmtId="0" fontId="0" fillId="33" borderId="0" xfId="0" applyFill="1" applyAlignment="1">
      <alignment horizontal="left" vertical="center"/>
    </xf>
    <xf numFmtId="164" fontId="0" fillId="33" borderId="0" xfId="0" applyNumberFormat="1" applyFill="1" applyAlignment="1">
      <alignment horizontal="left" vertical="center"/>
    </xf>
    <xf numFmtId="0" fontId="33" fillId="0" borderId="0" xfId="0" applyFont="1" applyAlignment="1">
      <alignment horizontal="left" wrapText="1"/>
    </xf>
    <xf numFmtId="164" fontId="33" fillId="33" borderId="0" xfId="0" applyNumberFormat="1" applyFont="1" applyFill="1" applyAlignment="1">
      <alignment horizontal="left" vertical="center"/>
    </xf>
    <xf numFmtId="164" fontId="33" fillId="33" borderId="0" xfId="0" applyNumberFormat="1" applyFont="1" applyFill="1" applyAlignment="1">
      <alignment horizontal="left" vertical="center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4" fontId="33" fillId="33" borderId="0" xfId="0" applyNumberFormat="1" applyFont="1" applyFill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33" fillId="33" borderId="0" xfId="0" applyFont="1" applyFill="1" applyBorder="1" applyAlignment="1">
      <alignment/>
    </xf>
    <xf numFmtId="164" fontId="33" fillId="33" borderId="0" xfId="0" applyNumberFormat="1" applyFont="1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33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164" fontId="33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33" fillId="0" borderId="0" xfId="0" applyFont="1" applyFill="1" applyAlignment="1">
      <alignment vertical="center" wrapText="1"/>
    </xf>
    <xf numFmtId="164" fontId="33" fillId="0" borderId="0" xfId="0" applyNumberFormat="1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vertical="center" wrapText="1" indent="1"/>
    </xf>
    <xf numFmtId="164" fontId="33" fillId="0" borderId="0" xfId="0" applyNumberFormat="1" applyFont="1" applyFill="1" applyBorder="1" applyAlignment="1">
      <alignment horizontal="left" vertical="center" wrapText="1"/>
    </xf>
    <xf numFmtId="0" fontId="0" fillId="16" borderId="0" xfId="0" applyFill="1" applyBorder="1" applyAlignment="1">
      <alignment/>
    </xf>
    <xf numFmtId="164" fontId="0" fillId="16" borderId="0" xfId="0" applyNumberFormat="1" applyFill="1" applyAlignment="1">
      <alignment/>
    </xf>
    <xf numFmtId="0" fontId="0" fillId="16" borderId="0" xfId="0" applyFill="1" applyAlignment="1">
      <alignment/>
    </xf>
    <xf numFmtId="0" fontId="0" fillId="33" borderId="0" xfId="0" applyFill="1" applyAlignment="1">
      <alignment horizontal="left" vertical="center" wrapText="1"/>
    </xf>
    <xf numFmtId="0" fontId="33" fillId="33" borderId="0" xfId="0" applyFont="1" applyFill="1" applyBorder="1" applyAlignment="1">
      <alignment horizontal="left" vertical="center" wrapText="1"/>
    </xf>
    <xf numFmtId="0" fontId="33" fillId="33" borderId="0" xfId="0" applyFont="1" applyFill="1" applyAlignment="1">
      <alignment horizontal="left" vertical="center"/>
    </xf>
    <xf numFmtId="0" fontId="33" fillId="33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33" fillId="33" borderId="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5.140625" style="0" customWidth="1"/>
    <col min="2" max="2" width="45.7109375" style="0" customWidth="1"/>
    <col min="3" max="3" width="29.28125" style="0" customWidth="1"/>
    <col min="4" max="4" width="12.00390625" style="0" bestFit="1" customWidth="1"/>
  </cols>
  <sheetData>
    <row r="1" spans="2:4" ht="14.25">
      <c r="B1" s="2" t="s">
        <v>0</v>
      </c>
      <c r="C1" s="2"/>
      <c r="D1" s="2"/>
    </row>
    <row r="2" spans="2:4" ht="14.25">
      <c r="B2" s="2"/>
      <c r="C2" s="2"/>
      <c r="D2" s="2"/>
    </row>
    <row r="3" ht="14.25">
      <c r="B3" s="2" t="s">
        <v>112</v>
      </c>
    </row>
    <row r="4" ht="14.25">
      <c r="B4" s="2"/>
    </row>
    <row r="5" spans="2:3" ht="14.25">
      <c r="B5" s="2" t="s">
        <v>115</v>
      </c>
      <c r="C5" s="2" t="s">
        <v>114</v>
      </c>
    </row>
    <row r="6" spans="1:3" ht="14.25">
      <c r="A6" t="s">
        <v>7</v>
      </c>
      <c r="B6" t="s">
        <v>106</v>
      </c>
      <c r="C6" s="4">
        <f>'Munkanem összesítő'!B4</f>
        <v>0</v>
      </c>
    </row>
    <row r="7" spans="1:3" ht="14.25">
      <c r="A7" t="s">
        <v>8</v>
      </c>
      <c r="B7" t="s">
        <v>109</v>
      </c>
      <c r="C7" s="4">
        <f>'Munkanem összesítő'!B7</f>
        <v>0</v>
      </c>
    </row>
    <row r="8" spans="1:3" ht="14.25">
      <c r="A8" t="s">
        <v>9</v>
      </c>
      <c r="B8" s="70" t="s">
        <v>113</v>
      </c>
      <c r="C8" s="71">
        <f>'Munkanem összesítő'!B8</f>
        <v>0</v>
      </c>
    </row>
    <row r="9" spans="1:3" ht="14.25">
      <c r="A9" s="68" t="s">
        <v>10</v>
      </c>
      <c r="B9" s="72" t="s">
        <v>188</v>
      </c>
      <c r="C9" s="69">
        <f>'Munkanem összesítő'!B11</f>
        <v>0</v>
      </c>
    </row>
    <row r="10" spans="2:3" ht="14.25">
      <c r="B10" s="57" t="s">
        <v>6</v>
      </c>
      <c r="C10" s="58">
        <f>SUM(C6:C8)</f>
        <v>0</v>
      </c>
    </row>
    <row r="11" spans="2:3" ht="14.25">
      <c r="B11" s="31" t="s">
        <v>116</v>
      </c>
      <c r="C11" s="4">
        <f>C10*0.27</f>
        <v>0</v>
      </c>
    </row>
    <row r="12" spans="2:3" ht="14.25">
      <c r="B12" s="33" t="s">
        <v>117</v>
      </c>
      <c r="C12" s="34">
        <f>C10+C11</f>
        <v>0</v>
      </c>
    </row>
    <row r="14" ht="14.25">
      <c r="B14" s="2" t="s">
        <v>118</v>
      </c>
    </row>
    <row r="15" spans="2:3" ht="14.25">
      <c r="B15" s="32"/>
      <c r="C15" s="4"/>
    </row>
    <row r="16" spans="1:3" ht="14.25">
      <c r="A16" s="22" t="s">
        <v>7</v>
      </c>
      <c r="B16" s="36" t="s">
        <v>160</v>
      </c>
      <c r="C16" s="37">
        <f>' Opció1 Parképítés'!F9</f>
        <v>0</v>
      </c>
    </row>
    <row r="17" spans="1:3" ht="28.5">
      <c r="A17" s="22" t="s">
        <v>8</v>
      </c>
      <c r="B17" s="36" t="s">
        <v>119</v>
      </c>
      <c r="C17" s="37">
        <f>'Op2 Spálya világítás_beléptető'!F10</f>
        <v>0</v>
      </c>
    </row>
    <row r="18" spans="1:3" ht="14.25">
      <c r="A18" s="22" t="s">
        <v>9</v>
      </c>
      <c r="B18" s="36" t="s">
        <v>122</v>
      </c>
      <c r="C18" s="37">
        <f>'Opció3 fitneszeszközök'!F9</f>
        <v>0</v>
      </c>
    </row>
    <row r="19" spans="1:3" ht="14.25">
      <c r="A19" s="31" t="s">
        <v>10</v>
      </c>
      <c r="B19" s="36" t="s">
        <v>161</v>
      </c>
      <c r="C19" s="37">
        <f>'Opció4 elektromos közmű'!F11</f>
        <v>0</v>
      </c>
    </row>
    <row r="20" spans="1:3" ht="14.25">
      <c r="A20" s="31" t="s">
        <v>11</v>
      </c>
      <c r="B20" s="36" t="s">
        <v>162</v>
      </c>
      <c r="C20" s="37">
        <f>'Opció5 vízi közmű'!F11</f>
        <v>0</v>
      </c>
    </row>
    <row r="21" spans="2:3" ht="14.25">
      <c r="B21" s="59" t="s">
        <v>120</v>
      </c>
      <c r="C21" s="58">
        <f>SUM(C16:C20)</f>
        <v>0</v>
      </c>
    </row>
    <row r="22" spans="2:3" s="39" customFormat="1" ht="14.25">
      <c r="B22" s="54" t="s">
        <v>168</v>
      </c>
      <c r="C22" s="53">
        <f>C21*0.27</f>
        <v>0</v>
      </c>
    </row>
    <row r="23" spans="2:4" ht="14.25">
      <c r="B23" s="33" t="s">
        <v>121</v>
      </c>
      <c r="C23" s="34">
        <f>C21*1.27</f>
        <v>0</v>
      </c>
      <c r="D23" s="4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421875" style="0" customWidth="1"/>
    <col min="2" max="2" width="40.421875" style="0" customWidth="1"/>
    <col min="3" max="3" width="5.00390625" style="0" customWidth="1"/>
    <col min="4" max="4" width="6.00390625" style="0" customWidth="1"/>
    <col min="5" max="5" width="15.421875" style="0" customWidth="1"/>
    <col min="6" max="6" width="14.57421875" style="0" customWidth="1"/>
  </cols>
  <sheetData>
    <row r="1" spans="1:4" ht="14.25">
      <c r="A1" s="2" t="s">
        <v>0</v>
      </c>
      <c r="B1" s="2"/>
      <c r="C1" s="2"/>
      <c r="D1" s="2"/>
    </row>
    <row r="2" spans="1:6" ht="14.25">
      <c r="A2" s="74" t="s">
        <v>176</v>
      </c>
      <c r="B2" s="74"/>
      <c r="C2" s="74"/>
      <c r="D2" s="74"/>
      <c r="E2" s="74"/>
      <c r="F2" s="74"/>
    </row>
    <row r="3" spans="2:6" ht="14.25">
      <c r="B3" s="2" t="s">
        <v>3</v>
      </c>
      <c r="C3" s="75" t="s">
        <v>4</v>
      </c>
      <c r="D3" s="75"/>
      <c r="E3" s="3" t="s">
        <v>5</v>
      </c>
      <c r="F3" s="3" t="s">
        <v>6</v>
      </c>
    </row>
    <row r="4" spans="1:6" ht="57">
      <c r="A4" s="21" t="s">
        <v>177</v>
      </c>
      <c r="B4" s="21" t="s">
        <v>184</v>
      </c>
      <c r="C4" s="35">
        <v>1</v>
      </c>
      <c r="D4" s="35" t="s">
        <v>41</v>
      </c>
      <c r="E4" s="9">
        <v>0</v>
      </c>
      <c r="F4" s="9">
        <f>E4*C4</f>
        <v>0</v>
      </c>
    </row>
    <row r="5" spans="1:6" ht="28.5">
      <c r="A5" s="21" t="s">
        <v>8</v>
      </c>
      <c r="B5" s="21" t="s">
        <v>178</v>
      </c>
      <c r="C5" s="35">
        <v>100</v>
      </c>
      <c r="D5" s="35" t="s">
        <v>63</v>
      </c>
      <c r="E5" s="9">
        <v>0</v>
      </c>
      <c r="F5" s="9">
        <f>E5*C5</f>
        <v>0</v>
      </c>
    </row>
    <row r="6" spans="1:6" ht="14.25">
      <c r="A6" s="21"/>
      <c r="B6" s="55" t="s">
        <v>179</v>
      </c>
      <c r="C6" s="35"/>
      <c r="D6" s="35"/>
      <c r="E6" s="9"/>
      <c r="F6" s="9"/>
    </row>
    <row r="7" spans="1:6" ht="14.25">
      <c r="A7" s="21"/>
      <c r="B7" s="55" t="s">
        <v>180</v>
      </c>
      <c r="C7" s="35"/>
      <c r="D7" s="35"/>
      <c r="E7" s="9"/>
      <c r="F7" s="9"/>
    </row>
    <row r="8" spans="1:6" ht="14.25">
      <c r="A8" s="47"/>
      <c r="B8" s="64" t="s">
        <v>181</v>
      </c>
      <c r="C8" s="48"/>
      <c r="D8" s="48"/>
      <c r="E8" s="49"/>
      <c r="F8" s="49"/>
    </row>
    <row r="9" spans="2:6" ht="14.25">
      <c r="B9" s="65" t="s">
        <v>182</v>
      </c>
      <c r="C9" s="35"/>
      <c r="D9" s="35"/>
      <c r="E9" s="9"/>
      <c r="F9" s="46"/>
    </row>
    <row r="10" spans="1:6" ht="14.25">
      <c r="A10" s="30"/>
      <c r="B10" s="66" t="s">
        <v>183</v>
      </c>
      <c r="C10" s="43"/>
      <c r="D10" s="43"/>
      <c r="E10" s="44"/>
      <c r="F10" s="44"/>
    </row>
    <row r="11" spans="2:6" ht="14.25">
      <c r="B11" s="67" t="s">
        <v>159</v>
      </c>
      <c r="C11" s="62"/>
      <c r="D11" s="62"/>
      <c r="E11" s="17"/>
      <c r="F11" s="17">
        <f>F4+F5</f>
        <v>0</v>
      </c>
    </row>
    <row r="12" spans="3:6" ht="14.25">
      <c r="C12" s="35"/>
      <c r="D12" s="35"/>
      <c r="E12" s="9"/>
      <c r="F12" s="9"/>
    </row>
    <row r="13" spans="3:6" ht="14.25">
      <c r="C13" s="35"/>
      <c r="D13" s="35"/>
      <c r="E13" s="9"/>
      <c r="F13" s="9"/>
    </row>
    <row r="14" spans="4:6" ht="14.25">
      <c r="D14" s="35"/>
      <c r="E14" s="4"/>
      <c r="F14" s="9"/>
    </row>
    <row r="15" spans="4:6" ht="14.25">
      <c r="D15" s="35"/>
      <c r="F15" s="9"/>
    </row>
    <row r="16" spans="4:6" ht="14.25">
      <c r="D16" s="35"/>
      <c r="F16" s="9"/>
    </row>
    <row r="17" ht="14.25">
      <c r="F17" s="9"/>
    </row>
    <row r="18" ht="14.25">
      <c r="F18" s="9"/>
    </row>
  </sheetData>
  <sheetProtection/>
  <mergeCells count="2">
    <mergeCell ref="A2:F2"/>
    <mergeCell ref="C3:D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5.7109375" style="0" customWidth="1"/>
    <col min="2" max="2" width="19.57421875" style="0" customWidth="1"/>
    <col min="6" max="6" width="4.57421875" style="0" customWidth="1"/>
  </cols>
  <sheetData>
    <row r="1" spans="1:4" ht="14.25">
      <c r="A1" s="2" t="s">
        <v>0</v>
      </c>
      <c r="B1" s="2"/>
      <c r="C1" s="2"/>
      <c r="D1" s="2"/>
    </row>
    <row r="2" ht="14.25">
      <c r="A2" t="s">
        <v>108</v>
      </c>
    </row>
    <row r="3" spans="1:2" ht="14.25">
      <c r="A3" s="2" t="s">
        <v>3</v>
      </c>
      <c r="B3" s="2" t="s">
        <v>114</v>
      </c>
    </row>
    <row r="4" spans="1:2" ht="14.25">
      <c r="A4" s="13" t="s">
        <v>106</v>
      </c>
      <c r="B4" s="29">
        <f>B5+B6</f>
        <v>0</v>
      </c>
    </row>
    <row r="5" spans="1:2" ht="14.25">
      <c r="A5" t="s">
        <v>107</v>
      </c>
      <c r="B5" s="4">
        <f>Parképítés!F19</f>
        <v>0</v>
      </c>
    </row>
    <row r="6" spans="1:2" ht="14.25">
      <c r="A6" t="s">
        <v>43</v>
      </c>
      <c r="B6" s="4">
        <f>Parképítés!F42</f>
        <v>0</v>
      </c>
    </row>
    <row r="7" spans="1:2" ht="14.25">
      <c r="A7" s="13" t="s">
        <v>109</v>
      </c>
      <c r="B7" s="29">
        <f>Építészet!F10</f>
        <v>0</v>
      </c>
    </row>
    <row r="8" spans="1:2" ht="14.25">
      <c r="A8" s="13" t="s">
        <v>110</v>
      </c>
      <c r="B8" s="29">
        <f>B9+B10</f>
        <v>0</v>
      </c>
    </row>
    <row r="9" spans="1:2" ht="14.25">
      <c r="A9" t="s">
        <v>85</v>
      </c>
      <c r="B9" s="4">
        <f>Elektromos!F26</f>
        <v>0</v>
      </c>
    </row>
    <row r="10" spans="1:2" ht="14.25">
      <c r="A10" t="s">
        <v>111</v>
      </c>
      <c r="B10" s="4">
        <f>Elektromos!F55</f>
        <v>0</v>
      </c>
    </row>
    <row r="11" spans="1:2" ht="14.25">
      <c r="A11" t="s">
        <v>188</v>
      </c>
      <c r="B11" s="4"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34">
      <selection activeCell="E47" sqref="E47"/>
    </sheetView>
  </sheetViews>
  <sheetFormatPr defaultColWidth="9.140625" defaultRowHeight="15"/>
  <cols>
    <col min="1" max="1" width="4.28125" style="0" customWidth="1"/>
    <col min="2" max="2" width="42.28125" style="0" customWidth="1"/>
    <col min="3" max="3" width="5.00390625" style="0" customWidth="1"/>
    <col min="4" max="4" width="5.57421875" style="0" customWidth="1"/>
    <col min="5" max="5" width="9.7109375" style="0" customWidth="1"/>
    <col min="6" max="6" width="11.8515625" style="0" customWidth="1"/>
  </cols>
  <sheetData>
    <row r="1" spans="1:4" ht="14.25">
      <c r="A1" s="73" t="s">
        <v>0</v>
      </c>
      <c r="B1" s="73"/>
      <c r="C1" s="73"/>
      <c r="D1" s="73"/>
    </row>
    <row r="2" spans="1:6" ht="14.25">
      <c r="A2" s="74" t="s">
        <v>1</v>
      </c>
      <c r="B2" s="74"/>
      <c r="C2" s="74"/>
      <c r="D2" s="74"/>
      <c r="E2" s="74"/>
      <c r="F2" s="74"/>
    </row>
    <row r="3" spans="1:6" ht="14.25">
      <c r="A3" s="1"/>
      <c r="B3" s="1"/>
      <c r="C3" s="1"/>
      <c r="D3" s="1"/>
      <c r="E3" s="1"/>
      <c r="F3" s="1"/>
    </row>
    <row r="4" spans="2:6" ht="28.5">
      <c r="B4" s="2" t="s">
        <v>3</v>
      </c>
      <c r="C4" s="75" t="s">
        <v>4</v>
      </c>
      <c r="D4" s="75"/>
      <c r="E4" s="3" t="s">
        <v>5</v>
      </c>
      <c r="F4" s="3" t="s">
        <v>6</v>
      </c>
    </row>
    <row r="5" spans="1:6" ht="28.5">
      <c r="A5" s="5" t="s">
        <v>7</v>
      </c>
      <c r="B5" s="6" t="s">
        <v>2</v>
      </c>
      <c r="C5" s="7">
        <v>4</v>
      </c>
      <c r="D5" s="5" t="s">
        <v>24</v>
      </c>
      <c r="E5" s="9">
        <v>0</v>
      </c>
      <c r="F5" s="9">
        <f>C5*E5</f>
        <v>0</v>
      </c>
    </row>
    <row r="6" spans="1:6" ht="57.75" customHeight="1">
      <c r="A6" s="5" t="s">
        <v>8</v>
      </c>
      <c r="B6" s="6" t="s">
        <v>25</v>
      </c>
      <c r="C6" s="7">
        <v>1</v>
      </c>
      <c r="D6" s="5" t="s">
        <v>24</v>
      </c>
      <c r="E6" s="9">
        <v>0</v>
      </c>
      <c r="F6" s="9">
        <f aca="true" t="shared" si="0" ref="F6:F18">C6*E6</f>
        <v>0</v>
      </c>
    </row>
    <row r="7" spans="1:6" ht="42.75">
      <c r="A7" s="5" t="s">
        <v>9</v>
      </c>
      <c r="B7" s="6" t="s">
        <v>26</v>
      </c>
      <c r="C7" s="7">
        <v>165</v>
      </c>
      <c r="D7" s="5" t="s">
        <v>27</v>
      </c>
      <c r="E7" s="9">
        <v>0</v>
      </c>
      <c r="F7" s="9">
        <f t="shared" si="0"/>
        <v>0</v>
      </c>
    </row>
    <row r="8" spans="1:6" ht="72">
      <c r="A8" s="5" t="s">
        <v>10</v>
      </c>
      <c r="B8" s="6" t="s">
        <v>28</v>
      </c>
      <c r="C8" s="7">
        <v>169</v>
      </c>
      <c r="D8" s="5" t="s">
        <v>27</v>
      </c>
      <c r="E8" s="9">
        <v>0</v>
      </c>
      <c r="F8" s="9">
        <f t="shared" si="0"/>
        <v>0</v>
      </c>
    </row>
    <row r="9" spans="1:6" ht="42.75">
      <c r="A9" s="5" t="s">
        <v>11</v>
      </c>
      <c r="B9" s="6" t="s">
        <v>29</v>
      </c>
      <c r="C9" s="7">
        <v>146</v>
      </c>
      <c r="D9" s="5" t="s">
        <v>27</v>
      </c>
      <c r="E9" s="9">
        <v>0</v>
      </c>
      <c r="F9" s="9">
        <f t="shared" si="0"/>
        <v>0</v>
      </c>
    </row>
    <row r="10" spans="1:6" ht="42.75">
      <c r="A10" s="5" t="s">
        <v>12</v>
      </c>
      <c r="B10" s="6" t="s">
        <v>30</v>
      </c>
      <c r="C10" s="7">
        <v>357</v>
      </c>
      <c r="D10" s="5" t="s">
        <v>27</v>
      </c>
      <c r="E10" s="9">
        <v>0</v>
      </c>
      <c r="F10" s="9">
        <f t="shared" si="0"/>
        <v>0</v>
      </c>
    </row>
    <row r="11" spans="1:6" ht="42.75">
      <c r="A11" s="5" t="s">
        <v>13</v>
      </c>
      <c r="B11" s="6" t="s">
        <v>31</v>
      </c>
      <c r="C11" s="7">
        <v>7</v>
      </c>
      <c r="D11" s="5" t="s">
        <v>24</v>
      </c>
      <c r="E11" s="9">
        <v>0</v>
      </c>
      <c r="F11" s="9">
        <f t="shared" si="0"/>
        <v>0</v>
      </c>
    </row>
    <row r="12" spans="1:6" ht="42.75">
      <c r="A12" s="5" t="s">
        <v>14</v>
      </c>
      <c r="B12" s="6" t="s">
        <v>32</v>
      </c>
      <c r="C12" s="7">
        <v>6</v>
      </c>
      <c r="D12" s="5" t="s">
        <v>24</v>
      </c>
      <c r="E12" s="9">
        <v>0</v>
      </c>
      <c r="F12" s="9">
        <f t="shared" si="0"/>
        <v>0</v>
      </c>
    </row>
    <row r="13" spans="1:6" ht="42.75">
      <c r="A13" s="5" t="s">
        <v>15</v>
      </c>
      <c r="B13" s="6" t="s">
        <v>33</v>
      </c>
      <c r="C13" s="7">
        <v>1</v>
      </c>
      <c r="D13" s="5" t="s">
        <v>39</v>
      </c>
      <c r="E13" s="9">
        <v>0</v>
      </c>
      <c r="F13" s="9">
        <f t="shared" si="0"/>
        <v>0</v>
      </c>
    </row>
    <row r="14" spans="1:6" ht="42.75">
      <c r="A14" s="5" t="s">
        <v>16</v>
      </c>
      <c r="B14" s="6" t="s">
        <v>34</v>
      </c>
      <c r="C14" s="7">
        <v>23</v>
      </c>
      <c r="D14" s="5" t="s">
        <v>27</v>
      </c>
      <c r="E14" s="9">
        <v>0</v>
      </c>
      <c r="F14" s="9">
        <f t="shared" si="0"/>
        <v>0</v>
      </c>
    </row>
    <row r="15" spans="1:6" ht="42.75">
      <c r="A15" s="5" t="s">
        <v>17</v>
      </c>
      <c r="B15" s="6" t="s">
        <v>35</v>
      </c>
      <c r="C15" s="7">
        <v>20</v>
      </c>
      <c r="D15" s="5" t="s">
        <v>24</v>
      </c>
      <c r="E15" s="9">
        <v>0</v>
      </c>
      <c r="F15" s="9">
        <f t="shared" si="0"/>
        <v>0</v>
      </c>
    </row>
    <row r="16" spans="1:6" ht="42.75">
      <c r="A16" s="5" t="s">
        <v>18</v>
      </c>
      <c r="B16" s="6" t="s">
        <v>36</v>
      </c>
      <c r="C16" s="7">
        <v>1</v>
      </c>
      <c r="D16" s="5" t="s">
        <v>39</v>
      </c>
      <c r="E16" s="9">
        <v>0</v>
      </c>
      <c r="F16" s="9">
        <f t="shared" si="0"/>
        <v>0</v>
      </c>
    </row>
    <row r="17" spans="1:6" ht="42.75">
      <c r="A17" s="5" t="s">
        <v>19</v>
      </c>
      <c r="B17" s="6" t="s">
        <v>37</v>
      </c>
      <c r="C17" s="7">
        <v>45</v>
      </c>
      <c r="D17" s="5" t="s">
        <v>40</v>
      </c>
      <c r="E17" s="9">
        <v>0</v>
      </c>
      <c r="F17" s="9">
        <f t="shared" si="0"/>
        <v>0</v>
      </c>
    </row>
    <row r="18" spans="1:6" ht="28.5">
      <c r="A18" s="5" t="s">
        <v>20</v>
      </c>
      <c r="B18" s="6" t="s">
        <v>38</v>
      </c>
      <c r="C18" s="7">
        <v>1</v>
      </c>
      <c r="D18" s="5" t="s">
        <v>41</v>
      </c>
      <c r="E18" s="9">
        <v>0</v>
      </c>
      <c r="F18" s="9">
        <f t="shared" si="0"/>
        <v>0</v>
      </c>
    </row>
    <row r="19" spans="1:6" ht="14.25">
      <c r="A19" s="5"/>
      <c r="B19" s="13" t="s">
        <v>42</v>
      </c>
      <c r="C19" s="13"/>
      <c r="D19" s="13"/>
      <c r="E19" s="13"/>
      <c r="F19" s="18">
        <f>SUM(F5:F18)</f>
        <v>0</v>
      </c>
    </row>
    <row r="20" spans="5:6" ht="14.25">
      <c r="E20" s="10"/>
      <c r="F20" s="1"/>
    </row>
    <row r="21" spans="5:6" ht="14.25">
      <c r="E21" s="10"/>
      <c r="F21" s="1"/>
    </row>
    <row r="22" spans="5:6" ht="14.25">
      <c r="E22" s="10"/>
      <c r="F22" s="1"/>
    </row>
    <row r="23" spans="2:6" ht="28.5">
      <c r="B23" s="2" t="s">
        <v>43</v>
      </c>
      <c r="C23" s="75" t="s">
        <v>4</v>
      </c>
      <c r="D23" s="75"/>
      <c r="E23" s="3" t="s">
        <v>5</v>
      </c>
      <c r="F23" s="16" t="s">
        <v>6</v>
      </c>
    </row>
    <row r="24" spans="1:6" ht="86.25">
      <c r="A24" s="5" t="s">
        <v>7</v>
      </c>
      <c r="B24" s="6" t="s">
        <v>45</v>
      </c>
      <c r="C24" s="7">
        <v>77</v>
      </c>
      <c r="D24" s="5" t="s">
        <v>40</v>
      </c>
      <c r="E24" s="9">
        <v>0</v>
      </c>
      <c r="F24" s="9">
        <f>E24*C24</f>
        <v>0</v>
      </c>
    </row>
    <row r="25" spans="1:6" ht="86.25">
      <c r="A25" s="5" t="s">
        <v>8</v>
      </c>
      <c r="B25" s="6" t="s">
        <v>46</v>
      </c>
      <c r="C25" s="7">
        <v>30</v>
      </c>
      <c r="D25" s="5" t="s">
        <v>40</v>
      </c>
      <c r="E25" s="9">
        <v>0</v>
      </c>
      <c r="F25" s="9">
        <f aca="true" t="shared" si="1" ref="F25:F41">E25*C25</f>
        <v>0</v>
      </c>
    </row>
    <row r="26" spans="1:6" ht="14.25">
      <c r="A26" s="5" t="s">
        <v>9</v>
      </c>
      <c r="B26" s="6" t="s">
        <v>47</v>
      </c>
      <c r="C26" s="7">
        <v>692</v>
      </c>
      <c r="D26" s="5" t="s">
        <v>27</v>
      </c>
      <c r="E26" s="9">
        <v>0</v>
      </c>
      <c r="F26" s="9">
        <f t="shared" si="1"/>
        <v>0</v>
      </c>
    </row>
    <row r="27" spans="1:6" ht="14.25">
      <c r="A27" s="5" t="s">
        <v>10</v>
      </c>
      <c r="B27" s="6" t="s">
        <v>48</v>
      </c>
      <c r="C27" s="7">
        <v>2000</v>
      </c>
      <c r="D27" s="5" t="s">
        <v>27</v>
      </c>
      <c r="E27" s="9">
        <v>0</v>
      </c>
      <c r="F27" s="9">
        <f t="shared" si="1"/>
        <v>0</v>
      </c>
    </row>
    <row r="28" spans="1:6" ht="100.5">
      <c r="A28" s="5" t="s">
        <v>11</v>
      </c>
      <c r="B28" s="6" t="s">
        <v>49</v>
      </c>
      <c r="C28" s="7">
        <v>200</v>
      </c>
      <c r="D28" s="5" t="s">
        <v>27</v>
      </c>
      <c r="E28" s="9">
        <v>0</v>
      </c>
      <c r="F28" s="9">
        <f t="shared" si="1"/>
        <v>0</v>
      </c>
    </row>
    <row r="29" spans="1:6" ht="86.25">
      <c r="A29" s="5" t="s">
        <v>12</v>
      </c>
      <c r="B29" s="6" t="s">
        <v>50</v>
      </c>
      <c r="C29" s="7">
        <v>220</v>
      </c>
      <c r="D29" s="5" t="s">
        <v>27</v>
      </c>
      <c r="E29" s="9">
        <v>0</v>
      </c>
      <c r="F29" s="9">
        <f t="shared" si="1"/>
        <v>0</v>
      </c>
    </row>
    <row r="30" spans="1:6" ht="72">
      <c r="A30" s="5" t="s">
        <v>13</v>
      </c>
      <c r="B30" s="6" t="s">
        <v>51</v>
      </c>
      <c r="C30" s="7">
        <v>169</v>
      </c>
      <c r="D30" s="5" t="s">
        <v>27</v>
      </c>
      <c r="E30" s="9">
        <v>0</v>
      </c>
      <c r="F30" s="9">
        <f t="shared" si="1"/>
        <v>0</v>
      </c>
    </row>
    <row r="31" spans="1:6" ht="42.75">
      <c r="A31" s="5" t="s">
        <v>14</v>
      </c>
      <c r="B31" s="6" t="s">
        <v>52</v>
      </c>
      <c r="C31" s="7">
        <v>45</v>
      </c>
      <c r="D31" s="5" t="s">
        <v>63</v>
      </c>
      <c r="E31" s="9">
        <v>0</v>
      </c>
      <c r="F31" s="9">
        <f t="shared" si="1"/>
        <v>0</v>
      </c>
    </row>
    <row r="32" spans="1:6" ht="42.75">
      <c r="A32" s="5" t="s">
        <v>15</v>
      </c>
      <c r="B32" s="6" t="s">
        <v>53</v>
      </c>
      <c r="C32" s="7">
        <v>49</v>
      </c>
      <c r="D32" s="5" t="s">
        <v>63</v>
      </c>
      <c r="E32" s="9">
        <v>0</v>
      </c>
      <c r="F32" s="9">
        <f t="shared" si="1"/>
        <v>0</v>
      </c>
    </row>
    <row r="33" spans="1:6" ht="72">
      <c r="A33" s="5" t="s">
        <v>16</v>
      </c>
      <c r="B33" s="6" t="s">
        <v>54</v>
      </c>
      <c r="C33" s="7">
        <v>105</v>
      </c>
      <c r="D33" s="5" t="s">
        <v>27</v>
      </c>
      <c r="E33" s="9">
        <v>0</v>
      </c>
      <c r="F33" s="9">
        <f t="shared" si="1"/>
        <v>0</v>
      </c>
    </row>
    <row r="34" spans="1:6" ht="57">
      <c r="A34" s="5" t="s">
        <v>17</v>
      </c>
      <c r="B34" s="6" t="s">
        <v>55</v>
      </c>
      <c r="C34" s="7">
        <v>506</v>
      </c>
      <c r="D34" s="5" t="s">
        <v>27</v>
      </c>
      <c r="E34" s="9">
        <v>0</v>
      </c>
      <c r="F34" s="9">
        <f t="shared" si="1"/>
        <v>0</v>
      </c>
    </row>
    <row r="35" spans="1:6" ht="14.25">
      <c r="A35" s="5" t="s">
        <v>18</v>
      </c>
      <c r="B35" s="6" t="s">
        <v>56</v>
      </c>
      <c r="C35" s="7">
        <v>1</v>
      </c>
      <c r="D35" s="5" t="s">
        <v>24</v>
      </c>
      <c r="E35" s="9">
        <v>0</v>
      </c>
      <c r="F35" s="9">
        <f t="shared" si="1"/>
        <v>0</v>
      </c>
    </row>
    <row r="36" spans="1:6" ht="100.5">
      <c r="A36" s="5" t="s">
        <v>19</v>
      </c>
      <c r="B36" s="6" t="s">
        <v>57</v>
      </c>
      <c r="C36" s="7">
        <v>46</v>
      </c>
      <c r="D36" s="5" t="s">
        <v>63</v>
      </c>
      <c r="E36" s="9">
        <v>0</v>
      </c>
      <c r="F36" s="9">
        <f t="shared" si="1"/>
        <v>0</v>
      </c>
    </row>
    <row r="37" spans="1:6" ht="42.75">
      <c r="A37" s="5" t="s">
        <v>20</v>
      </c>
      <c r="B37" s="6" t="s">
        <v>58</v>
      </c>
      <c r="C37" s="7">
        <v>26</v>
      </c>
      <c r="D37" s="5" t="s">
        <v>63</v>
      </c>
      <c r="E37" s="9">
        <v>0</v>
      </c>
      <c r="F37" s="9">
        <f t="shared" si="1"/>
        <v>0</v>
      </c>
    </row>
    <row r="38" spans="1:6" ht="28.5">
      <c r="A38" s="5" t="s">
        <v>21</v>
      </c>
      <c r="B38" s="6" t="s">
        <v>59</v>
      </c>
      <c r="C38" s="7">
        <v>7</v>
      </c>
      <c r="D38" s="5" t="s">
        <v>24</v>
      </c>
      <c r="E38" s="9">
        <v>0</v>
      </c>
      <c r="F38" s="9">
        <f t="shared" si="1"/>
        <v>0</v>
      </c>
    </row>
    <row r="39" spans="1:6" ht="14.25">
      <c r="A39" s="5" t="s">
        <v>22</v>
      </c>
      <c r="B39" s="6" t="s">
        <v>60</v>
      </c>
      <c r="C39" s="7">
        <v>6</v>
      </c>
      <c r="D39" s="5" t="s">
        <v>24</v>
      </c>
      <c r="E39" s="9">
        <v>0</v>
      </c>
      <c r="F39" s="9">
        <f t="shared" si="1"/>
        <v>0</v>
      </c>
    </row>
    <row r="40" spans="1:6" ht="42.75">
      <c r="A40" s="5" t="s">
        <v>23</v>
      </c>
      <c r="B40" s="6" t="s">
        <v>61</v>
      </c>
      <c r="C40" s="7">
        <v>2</v>
      </c>
      <c r="D40" s="5" t="s">
        <v>24</v>
      </c>
      <c r="E40" s="9">
        <v>0</v>
      </c>
      <c r="F40" s="9">
        <f t="shared" si="1"/>
        <v>0</v>
      </c>
    </row>
    <row r="41" spans="1:6" ht="42.75">
      <c r="A41" s="5" t="s">
        <v>44</v>
      </c>
      <c r="B41" s="6" t="s">
        <v>62</v>
      </c>
      <c r="C41" s="7">
        <v>7</v>
      </c>
      <c r="D41" s="5" t="s">
        <v>24</v>
      </c>
      <c r="E41" s="9">
        <v>0</v>
      </c>
      <c r="F41" s="9">
        <f t="shared" si="1"/>
        <v>0</v>
      </c>
    </row>
    <row r="42" spans="1:6" ht="14.25">
      <c r="A42" s="12"/>
      <c r="B42" s="13" t="s">
        <v>64</v>
      </c>
      <c r="C42" s="14"/>
      <c r="D42" s="12"/>
      <c r="E42" s="15"/>
      <c r="F42" s="17">
        <f>SUM(F24:F41)</f>
        <v>0</v>
      </c>
    </row>
    <row r="43" spans="2:6" ht="14.25">
      <c r="B43" s="6"/>
      <c r="E43" s="9"/>
      <c r="F43" s="9"/>
    </row>
    <row r="44" spans="2:6" ht="14.25">
      <c r="B44" s="11"/>
      <c r="E44" s="9"/>
      <c r="F44" s="9"/>
    </row>
    <row r="45" spans="2:6" ht="14.25">
      <c r="B45" s="6"/>
      <c r="C45" s="7"/>
      <c r="D45" s="7"/>
      <c r="E45" s="9"/>
      <c r="F45" s="9"/>
    </row>
    <row r="46" spans="2:6" ht="14.25">
      <c r="B46" s="6"/>
      <c r="C46" s="7"/>
      <c r="D46" s="7"/>
      <c r="E46" s="9"/>
      <c r="F46" s="9"/>
    </row>
    <row r="47" spans="2:6" ht="14.25">
      <c r="B47" s="6"/>
      <c r="C47" s="7"/>
      <c r="D47" s="7"/>
      <c r="E47" s="9"/>
      <c r="F47" s="9"/>
    </row>
    <row r="48" spans="2:6" ht="14.25">
      <c r="B48" s="6"/>
      <c r="C48" s="7"/>
      <c r="D48" s="7"/>
      <c r="E48" s="9"/>
      <c r="F48" s="9"/>
    </row>
    <row r="49" spans="1:6" ht="14.25">
      <c r="A49" s="39"/>
      <c r="B49" s="50"/>
      <c r="C49" s="50"/>
      <c r="D49" s="50"/>
      <c r="E49" s="50"/>
      <c r="F49" s="51"/>
    </row>
    <row r="50" spans="2:6" ht="14.25">
      <c r="B50" s="6"/>
      <c r="E50" s="9"/>
      <c r="F50" s="9"/>
    </row>
    <row r="51" spans="2:6" ht="14.25">
      <c r="B51" s="6"/>
      <c r="E51" s="9"/>
      <c r="F51" s="9"/>
    </row>
    <row r="52" spans="2:6" ht="14.25">
      <c r="B52" s="6"/>
      <c r="E52" s="9"/>
      <c r="F52" s="9"/>
    </row>
    <row r="53" spans="2:6" ht="14.25">
      <c r="B53" s="6"/>
      <c r="E53" s="9"/>
      <c r="F53" s="9"/>
    </row>
    <row r="54" spans="2:6" ht="14.25">
      <c r="B54" s="6"/>
      <c r="E54" s="9"/>
      <c r="F54" s="8"/>
    </row>
    <row r="55" spans="2:6" ht="14.25">
      <c r="B55" s="6"/>
      <c r="E55" s="9"/>
      <c r="F55" s="8"/>
    </row>
    <row r="56" spans="2:6" ht="14.25">
      <c r="B56" s="6"/>
      <c r="E56" s="9"/>
      <c r="F56" s="8"/>
    </row>
    <row r="57" spans="2:6" ht="14.25">
      <c r="B57" s="6"/>
      <c r="E57" s="9"/>
      <c r="F57" s="8"/>
    </row>
    <row r="58" spans="2:6" ht="14.25">
      <c r="B58" s="6"/>
      <c r="E58" s="9"/>
      <c r="F58" s="8"/>
    </row>
    <row r="59" spans="2:6" ht="14.25">
      <c r="B59" s="6"/>
      <c r="E59" s="9"/>
      <c r="F59" s="8"/>
    </row>
    <row r="60" spans="2:6" ht="14.25">
      <c r="B60" s="6"/>
      <c r="E60" s="9"/>
      <c r="F60" s="8"/>
    </row>
    <row r="61" ht="14.25">
      <c r="B61" s="6"/>
    </row>
    <row r="62" ht="14.25">
      <c r="B62" s="6"/>
    </row>
    <row r="63" ht="14.25">
      <c r="B63" s="6"/>
    </row>
    <row r="64" ht="14.25">
      <c r="B64" s="6"/>
    </row>
    <row r="65" ht="14.25">
      <c r="B65" s="6"/>
    </row>
    <row r="66" ht="14.25">
      <c r="B66" s="6"/>
    </row>
    <row r="67" ht="14.25">
      <c r="B67" s="6"/>
    </row>
    <row r="68" ht="14.25">
      <c r="B68" s="6"/>
    </row>
    <row r="69" ht="14.25">
      <c r="B69" s="6"/>
    </row>
    <row r="70" ht="14.25">
      <c r="B70" s="6"/>
    </row>
    <row r="71" ht="14.25">
      <c r="B71" s="6"/>
    </row>
  </sheetData>
  <sheetProtection/>
  <mergeCells count="4">
    <mergeCell ref="A1:D1"/>
    <mergeCell ref="A2:F2"/>
    <mergeCell ref="C4:D4"/>
    <mergeCell ref="C23:D2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N29" sqref="N29"/>
    </sheetView>
  </sheetViews>
  <sheetFormatPr defaultColWidth="9.140625" defaultRowHeight="15"/>
  <cols>
    <col min="1" max="1" width="6.8515625" style="0" customWidth="1"/>
    <col min="2" max="2" width="29.8515625" style="0" customWidth="1"/>
    <col min="3" max="3" width="7.28125" style="0" customWidth="1"/>
    <col min="4" max="4" width="7.57421875" style="0" customWidth="1"/>
    <col min="5" max="5" width="14.28125" style="0" customWidth="1"/>
    <col min="6" max="6" width="15.8515625" style="0" customWidth="1"/>
    <col min="9" max="9" width="18.140625" style="0" customWidth="1"/>
    <col min="14" max="14" width="15.00390625" style="0" customWidth="1"/>
  </cols>
  <sheetData>
    <row r="1" spans="1:4" ht="14.25">
      <c r="A1" s="2" t="s">
        <v>0</v>
      </c>
      <c r="B1" s="2"/>
      <c r="C1" s="2"/>
      <c r="D1" s="2"/>
    </row>
    <row r="2" spans="1:6" ht="14.25">
      <c r="A2" s="74" t="s">
        <v>71</v>
      </c>
      <c r="B2" s="74"/>
      <c r="C2" s="74"/>
      <c r="D2" s="74"/>
      <c r="E2" s="74"/>
      <c r="F2" s="74"/>
    </row>
    <row r="4" spans="2:6" ht="14.25">
      <c r="B4" s="2" t="s">
        <v>3</v>
      </c>
      <c r="C4" s="75" t="s">
        <v>4</v>
      </c>
      <c r="D4" s="75"/>
      <c r="E4" s="3" t="s">
        <v>5</v>
      </c>
      <c r="F4" s="3" t="s">
        <v>6</v>
      </c>
    </row>
    <row r="5" spans="1:9" ht="28.5">
      <c r="A5" t="s">
        <v>7</v>
      </c>
      <c r="B5" s="21" t="s">
        <v>72</v>
      </c>
      <c r="C5" s="7">
        <v>1</v>
      </c>
      <c r="D5" s="7" t="s">
        <v>24</v>
      </c>
      <c r="E5" s="9">
        <v>0</v>
      </c>
      <c r="F5" s="9">
        <f>E5*C5</f>
        <v>0</v>
      </c>
      <c r="H5" s="19"/>
      <c r="I5" s="20"/>
    </row>
    <row r="6" spans="1:9" ht="14.25">
      <c r="A6" t="s">
        <v>8</v>
      </c>
      <c r="B6" s="7" t="s">
        <v>73</v>
      </c>
      <c r="C6" s="7">
        <v>24</v>
      </c>
      <c r="D6" s="7" t="s">
        <v>24</v>
      </c>
      <c r="E6" s="9">
        <v>0</v>
      </c>
      <c r="F6" s="9">
        <f>E6*C6</f>
        <v>0</v>
      </c>
      <c r="H6" s="19"/>
      <c r="I6" s="20"/>
    </row>
    <row r="7" spans="1:15" ht="28.5">
      <c r="A7" t="s">
        <v>9</v>
      </c>
      <c r="B7" s="21" t="s">
        <v>74</v>
      </c>
      <c r="C7" s="7">
        <v>1</v>
      </c>
      <c r="D7" s="7" t="s">
        <v>41</v>
      </c>
      <c r="E7" s="9">
        <v>0</v>
      </c>
      <c r="F7" s="9">
        <f>E7*C7</f>
        <v>0</v>
      </c>
      <c r="H7" s="19"/>
      <c r="I7" s="20"/>
      <c r="J7" s="22"/>
      <c r="K7" s="22"/>
      <c r="L7" s="22"/>
      <c r="M7" s="22"/>
      <c r="N7" s="22"/>
      <c r="O7" s="22"/>
    </row>
    <row r="8" spans="1:15" ht="28.5">
      <c r="A8" t="s">
        <v>10</v>
      </c>
      <c r="B8" s="21" t="s">
        <v>75</v>
      </c>
      <c r="C8" s="7">
        <v>45</v>
      </c>
      <c r="D8" s="7" t="s">
        <v>27</v>
      </c>
      <c r="E8" s="9">
        <v>0</v>
      </c>
      <c r="F8" s="9">
        <f>E8*C8</f>
        <v>0</v>
      </c>
      <c r="H8" s="19"/>
      <c r="I8" s="25"/>
      <c r="J8" s="24"/>
      <c r="K8" s="26"/>
      <c r="L8" s="27"/>
      <c r="M8" s="28"/>
      <c r="N8" s="23"/>
      <c r="O8" s="22"/>
    </row>
    <row r="9" spans="1:15" ht="28.5">
      <c r="A9" t="s">
        <v>11</v>
      </c>
      <c r="B9" s="21" t="s">
        <v>76</v>
      </c>
      <c r="C9" s="7">
        <v>1</v>
      </c>
      <c r="D9" s="7" t="s">
        <v>41</v>
      </c>
      <c r="E9" s="9">
        <v>0</v>
      </c>
      <c r="F9" s="9">
        <f>E9*C9</f>
        <v>0</v>
      </c>
      <c r="H9" s="19"/>
      <c r="I9" s="25"/>
      <c r="J9" s="24"/>
      <c r="K9" s="26"/>
      <c r="L9" s="27"/>
      <c r="M9" s="28"/>
      <c r="N9" s="23"/>
      <c r="O9" s="22"/>
    </row>
    <row r="10" spans="2:15" ht="14.25">
      <c r="B10" s="13" t="s">
        <v>77</v>
      </c>
      <c r="C10" s="13"/>
      <c r="D10" s="13"/>
      <c r="E10" s="13"/>
      <c r="F10" s="18">
        <f>SUM(F5:F9)</f>
        <v>0</v>
      </c>
      <c r="I10" s="25"/>
      <c r="J10" s="24"/>
      <c r="K10" s="26"/>
      <c r="L10" s="27"/>
      <c r="M10" s="28"/>
      <c r="N10" s="23"/>
      <c r="O10" s="22"/>
    </row>
    <row r="11" spans="5:15" ht="14.25">
      <c r="E11" s="9"/>
      <c r="I11" s="25"/>
      <c r="J11" s="24"/>
      <c r="K11" s="26"/>
      <c r="L11" s="27"/>
      <c r="M11" s="28"/>
      <c r="N11" s="23"/>
      <c r="O11" s="22"/>
    </row>
    <row r="12" spans="5:15" ht="14.25">
      <c r="E12" s="9"/>
      <c r="I12" s="25"/>
      <c r="J12" s="24"/>
      <c r="K12" s="26"/>
      <c r="L12" s="27"/>
      <c r="M12" s="28"/>
      <c r="N12" s="23"/>
      <c r="O12" s="22"/>
    </row>
    <row r="13" spans="5:15" ht="14.25">
      <c r="E13" s="9"/>
      <c r="I13" s="25"/>
      <c r="J13" s="24"/>
      <c r="K13" s="26"/>
      <c r="L13" s="27"/>
      <c r="M13" s="28"/>
      <c r="N13" s="27"/>
      <c r="O13" s="22"/>
    </row>
    <row r="14" spans="5:15" ht="14.25">
      <c r="E14" s="9"/>
      <c r="I14" s="25"/>
      <c r="J14" s="24"/>
      <c r="K14" s="26"/>
      <c r="L14" s="27"/>
      <c r="M14" s="27"/>
      <c r="N14" s="27"/>
      <c r="O14" s="22"/>
    </row>
  </sheetData>
  <sheetProtection/>
  <mergeCells count="2">
    <mergeCell ref="A2:F2"/>
    <mergeCell ref="C4:D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28">
      <selection activeCell="C37" sqref="C37"/>
    </sheetView>
  </sheetViews>
  <sheetFormatPr defaultColWidth="9.140625" defaultRowHeight="15"/>
  <cols>
    <col min="1" max="1" width="3.8515625" style="0" customWidth="1"/>
    <col min="2" max="2" width="31.421875" style="0" customWidth="1"/>
    <col min="3" max="3" width="7.00390625" style="0" customWidth="1"/>
    <col min="4" max="4" width="8.57421875" style="0" customWidth="1"/>
    <col min="5" max="6" width="14.57421875" style="0" customWidth="1"/>
    <col min="9" max="9" width="29.7109375" style="0" customWidth="1"/>
  </cols>
  <sheetData>
    <row r="1" spans="1:4" ht="14.25">
      <c r="A1" s="2" t="s">
        <v>0</v>
      </c>
      <c r="B1" s="2"/>
      <c r="C1" s="2"/>
      <c r="D1" s="2"/>
    </row>
    <row r="2" spans="1:6" ht="14.25">
      <c r="A2" s="74" t="s">
        <v>78</v>
      </c>
      <c r="B2" s="74"/>
      <c r="C2" s="74"/>
      <c r="D2" s="74"/>
      <c r="E2" s="74"/>
      <c r="F2" s="74"/>
    </row>
    <row r="3" spans="1:2" ht="14.25">
      <c r="A3" s="76" t="s">
        <v>85</v>
      </c>
      <c r="B3" s="76"/>
    </row>
    <row r="4" spans="2:6" ht="14.25">
      <c r="B4" s="2" t="s">
        <v>3</v>
      </c>
      <c r="C4" s="75" t="s">
        <v>4</v>
      </c>
      <c r="D4" s="75"/>
      <c r="E4" s="3" t="s">
        <v>5</v>
      </c>
      <c r="F4" s="3" t="s">
        <v>6</v>
      </c>
    </row>
    <row r="5" spans="1:9" ht="14.25">
      <c r="A5" t="s">
        <v>7</v>
      </c>
      <c r="B5" s="21" t="s">
        <v>88</v>
      </c>
      <c r="C5" s="7">
        <v>81</v>
      </c>
      <c r="D5" s="7" t="s">
        <v>40</v>
      </c>
      <c r="E5" s="9">
        <v>0</v>
      </c>
      <c r="F5" s="9">
        <f>E5*C5</f>
        <v>0</v>
      </c>
      <c r="I5" s="4"/>
    </row>
    <row r="6" spans="1:9" ht="28.5">
      <c r="A6" t="s">
        <v>8</v>
      </c>
      <c r="B6" s="21" t="s">
        <v>89</v>
      </c>
      <c r="C6" s="21">
        <v>20.4</v>
      </c>
      <c r="D6" s="21" t="s">
        <v>40</v>
      </c>
      <c r="E6" s="9">
        <v>0</v>
      </c>
      <c r="F6" s="9">
        <f>E6*C6</f>
        <v>0</v>
      </c>
      <c r="I6" s="4"/>
    </row>
    <row r="7" spans="1:6" ht="28.5">
      <c r="A7" t="s">
        <v>9</v>
      </c>
      <c r="B7" s="21" t="s">
        <v>90</v>
      </c>
      <c r="C7" s="7">
        <v>5</v>
      </c>
      <c r="D7" s="7" t="s">
        <v>40</v>
      </c>
      <c r="E7" s="9">
        <v>0</v>
      </c>
      <c r="F7" s="9">
        <f aca="true" t="shared" si="0" ref="F7:F25">E7*C7</f>
        <v>0</v>
      </c>
    </row>
    <row r="8" spans="1:6" ht="28.5">
      <c r="A8" t="s">
        <v>10</v>
      </c>
      <c r="B8" s="21" t="s">
        <v>91</v>
      </c>
      <c r="C8" s="7">
        <v>60.6</v>
      </c>
      <c r="D8" s="7" t="s">
        <v>40</v>
      </c>
      <c r="E8" s="9">
        <v>0</v>
      </c>
      <c r="F8" s="9">
        <f t="shared" si="0"/>
        <v>0</v>
      </c>
    </row>
    <row r="9" spans="1:6" ht="28.5">
      <c r="A9" t="s">
        <v>11</v>
      </c>
      <c r="B9" s="21" t="s">
        <v>92</v>
      </c>
      <c r="C9" s="7">
        <v>1</v>
      </c>
      <c r="D9" s="7" t="s">
        <v>24</v>
      </c>
      <c r="E9" s="9">
        <v>0</v>
      </c>
      <c r="F9" s="9">
        <f t="shared" si="0"/>
        <v>0</v>
      </c>
    </row>
    <row r="10" spans="1:9" ht="28.5">
      <c r="A10" t="s">
        <v>12</v>
      </c>
      <c r="B10" s="21" t="s">
        <v>93</v>
      </c>
      <c r="C10" s="7">
        <v>189</v>
      </c>
      <c r="D10" s="7" t="s">
        <v>63</v>
      </c>
      <c r="E10" s="9">
        <v>0</v>
      </c>
      <c r="F10" s="9">
        <f t="shared" si="0"/>
        <v>0</v>
      </c>
      <c r="I10" s="41"/>
    </row>
    <row r="11" spans="1:6" ht="28.5">
      <c r="A11" t="s">
        <v>13</v>
      </c>
      <c r="B11" s="21" t="s">
        <v>94</v>
      </c>
      <c r="C11" s="21">
        <v>15</v>
      </c>
      <c r="D11" s="21" t="s">
        <v>63</v>
      </c>
      <c r="E11" s="9">
        <v>0</v>
      </c>
      <c r="F11" s="9">
        <f t="shared" si="0"/>
        <v>0</v>
      </c>
    </row>
    <row r="12" spans="1:6" ht="28.5">
      <c r="A12" t="s">
        <v>14</v>
      </c>
      <c r="B12" s="21" t="s">
        <v>95</v>
      </c>
      <c r="C12" s="21">
        <v>1</v>
      </c>
      <c r="D12" s="21" t="s">
        <v>24</v>
      </c>
      <c r="E12" s="9">
        <v>0</v>
      </c>
      <c r="F12" s="9">
        <f t="shared" si="0"/>
        <v>0</v>
      </c>
    </row>
    <row r="13" spans="1:6" ht="14.25">
      <c r="A13" t="s">
        <v>15</v>
      </c>
      <c r="B13" s="21" t="s">
        <v>96</v>
      </c>
      <c r="C13" s="21">
        <v>4</v>
      </c>
      <c r="D13" s="21" t="s">
        <v>24</v>
      </c>
      <c r="E13" s="9">
        <v>0</v>
      </c>
      <c r="F13" s="9">
        <f t="shared" si="0"/>
        <v>0</v>
      </c>
    </row>
    <row r="14" spans="1:6" ht="28.5">
      <c r="A14" t="s">
        <v>16</v>
      </c>
      <c r="B14" s="21" t="s">
        <v>97</v>
      </c>
      <c r="C14" s="21">
        <v>2</v>
      </c>
      <c r="D14" s="21" t="s">
        <v>24</v>
      </c>
      <c r="E14" s="9">
        <v>0</v>
      </c>
      <c r="F14" s="9">
        <f t="shared" si="0"/>
        <v>0</v>
      </c>
    </row>
    <row r="15" spans="1:6" ht="14.25">
      <c r="A15" t="s">
        <v>17</v>
      </c>
      <c r="B15" s="21" t="s">
        <v>98</v>
      </c>
      <c r="C15" s="21">
        <v>1</v>
      </c>
      <c r="D15" s="21" t="s">
        <v>24</v>
      </c>
      <c r="E15" s="9">
        <v>0</v>
      </c>
      <c r="F15" s="9">
        <f t="shared" si="0"/>
        <v>0</v>
      </c>
    </row>
    <row r="16" spans="1:6" ht="14.25">
      <c r="A16" t="s">
        <v>18</v>
      </c>
      <c r="B16" s="21" t="s">
        <v>99</v>
      </c>
      <c r="C16" s="21">
        <v>1</v>
      </c>
      <c r="D16" s="21" t="s">
        <v>24</v>
      </c>
      <c r="E16" s="9">
        <v>0</v>
      </c>
      <c r="F16" s="9">
        <f t="shared" si="0"/>
        <v>0</v>
      </c>
    </row>
    <row r="17" spans="1:6" ht="14.25">
      <c r="A17" t="s">
        <v>19</v>
      </c>
      <c r="B17" s="21" t="s">
        <v>146</v>
      </c>
      <c r="C17" s="21">
        <v>1</v>
      </c>
      <c r="D17" s="21" t="s">
        <v>24</v>
      </c>
      <c r="E17" s="9">
        <v>0</v>
      </c>
      <c r="F17" s="9">
        <f t="shared" si="0"/>
        <v>0</v>
      </c>
    </row>
    <row r="18" spans="1:6" ht="28.5">
      <c r="A18" t="s">
        <v>20</v>
      </c>
      <c r="B18" s="21" t="s">
        <v>147</v>
      </c>
      <c r="C18" s="21">
        <v>155</v>
      </c>
      <c r="D18" s="21" t="s">
        <v>63</v>
      </c>
      <c r="E18" s="9">
        <v>0</v>
      </c>
      <c r="F18" s="9">
        <f t="shared" si="0"/>
        <v>0</v>
      </c>
    </row>
    <row r="19" spans="1:6" ht="28.5">
      <c r="A19" t="s">
        <v>21</v>
      </c>
      <c r="B19" s="21" t="s">
        <v>148</v>
      </c>
      <c r="C19" s="21">
        <v>8</v>
      </c>
      <c r="D19" s="21" t="s">
        <v>63</v>
      </c>
      <c r="E19" s="9">
        <v>0</v>
      </c>
      <c r="F19" s="9">
        <f t="shared" si="0"/>
        <v>0</v>
      </c>
    </row>
    <row r="20" spans="1:6" ht="14.25">
      <c r="A20" t="s">
        <v>22</v>
      </c>
      <c r="B20" s="21" t="s">
        <v>82</v>
      </c>
      <c r="C20" s="21">
        <v>1</v>
      </c>
      <c r="D20" s="21" t="s">
        <v>83</v>
      </c>
      <c r="E20" s="9">
        <v>0</v>
      </c>
      <c r="F20" s="9">
        <f t="shared" si="0"/>
        <v>0</v>
      </c>
    </row>
    <row r="21" spans="1:6" ht="14.25">
      <c r="A21" t="s">
        <v>23</v>
      </c>
      <c r="B21" s="21" t="s">
        <v>84</v>
      </c>
      <c r="C21" s="21">
        <v>1</v>
      </c>
      <c r="D21" s="21" t="s">
        <v>41</v>
      </c>
      <c r="E21" s="9">
        <v>0</v>
      </c>
      <c r="F21" s="9">
        <f t="shared" si="0"/>
        <v>0</v>
      </c>
    </row>
    <row r="22" spans="1:6" ht="28.5">
      <c r="A22" t="s">
        <v>44</v>
      </c>
      <c r="B22" s="21" t="s">
        <v>149</v>
      </c>
      <c r="C22" s="21">
        <v>1</v>
      </c>
      <c r="D22" s="21" t="s">
        <v>24</v>
      </c>
      <c r="E22" s="9">
        <v>0</v>
      </c>
      <c r="F22" s="9">
        <f t="shared" si="0"/>
        <v>0</v>
      </c>
    </row>
    <row r="23" spans="1:6" ht="14.25">
      <c r="A23" t="s">
        <v>138</v>
      </c>
      <c r="B23" s="21" t="s">
        <v>150</v>
      </c>
      <c r="C23" s="21">
        <v>1</v>
      </c>
      <c r="D23" s="21" t="s">
        <v>24</v>
      </c>
      <c r="E23" s="9">
        <v>0</v>
      </c>
      <c r="F23" s="9">
        <f t="shared" si="0"/>
        <v>0</v>
      </c>
    </row>
    <row r="24" spans="1:6" ht="28.5">
      <c r="A24" t="s">
        <v>139</v>
      </c>
      <c r="B24" s="21" t="s">
        <v>151</v>
      </c>
      <c r="C24" s="21">
        <v>2</v>
      </c>
      <c r="D24" s="21" t="s">
        <v>24</v>
      </c>
      <c r="E24" s="9">
        <v>0</v>
      </c>
      <c r="F24" s="9">
        <f t="shared" si="0"/>
        <v>0</v>
      </c>
    </row>
    <row r="25" spans="1:6" s="39" customFormat="1" ht="14.25">
      <c r="A25" t="s">
        <v>140</v>
      </c>
      <c r="B25" s="40" t="s">
        <v>152</v>
      </c>
      <c r="C25" s="40">
        <v>1</v>
      </c>
      <c r="D25" s="21" t="s">
        <v>24</v>
      </c>
      <c r="E25" s="9">
        <v>0</v>
      </c>
      <c r="F25" s="9">
        <f t="shared" si="0"/>
        <v>0</v>
      </c>
    </row>
    <row r="26" spans="2:6" ht="14.25">
      <c r="B26" s="13" t="s">
        <v>86</v>
      </c>
      <c r="C26" s="13"/>
      <c r="D26" s="13"/>
      <c r="E26" s="13"/>
      <c r="F26" s="18">
        <f>SUM(F5:F25)</f>
        <v>0</v>
      </c>
    </row>
    <row r="28" spans="2:6" ht="14.25">
      <c r="B28" s="38" t="s">
        <v>100</v>
      </c>
      <c r="C28" s="21"/>
      <c r="D28" s="21"/>
      <c r="E28" s="9"/>
      <c r="F28" s="9"/>
    </row>
    <row r="29" spans="1:9" ht="14.25">
      <c r="A29" t="s">
        <v>7</v>
      </c>
      <c r="B29" s="21" t="s">
        <v>79</v>
      </c>
      <c r="C29" s="21">
        <v>2</v>
      </c>
      <c r="D29" s="21" t="s">
        <v>24</v>
      </c>
      <c r="E29" s="9">
        <v>0</v>
      </c>
      <c r="F29" s="9">
        <f>E29*C29</f>
        <v>0</v>
      </c>
      <c r="I29" s="4"/>
    </row>
    <row r="30" spans="1:6" ht="28.5">
      <c r="A30" t="s">
        <v>8</v>
      </c>
      <c r="B30" s="21" t="s">
        <v>80</v>
      </c>
      <c r="C30" s="21">
        <v>228</v>
      </c>
      <c r="D30" s="21" t="s">
        <v>63</v>
      </c>
      <c r="E30" s="9">
        <v>0</v>
      </c>
      <c r="F30" s="9">
        <f aca="true" t="shared" si="1" ref="F30:F54">E30*C30</f>
        <v>0</v>
      </c>
    </row>
    <row r="31" spans="1:6" ht="28.5">
      <c r="A31" t="s">
        <v>9</v>
      </c>
      <c r="B31" s="21" t="s">
        <v>81</v>
      </c>
      <c r="C31" s="21">
        <v>50</v>
      </c>
      <c r="D31" s="21" t="s">
        <v>63</v>
      </c>
      <c r="E31" s="9">
        <v>0</v>
      </c>
      <c r="F31" s="9">
        <f t="shared" si="1"/>
        <v>0</v>
      </c>
    </row>
    <row r="32" spans="1:6" ht="14.25">
      <c r="A32" t="s">
        <v>10</v>
      </c>
      <c r="B32" s="21" t="s">
        <v>82</v>
      </c>
      <c r="C32" s="21">
        <v>2</v>
      </c>
      <c r="D32" s="21" t="s">
        <v>83</v>
      </c>
      <c r="E32" s="9">
        <v>0</v>
      </c>
      <c r="F32" s="9">
        <f t="shared" si="1"/>
        <v>0</v>
      </c>
    </row>
    <row r="33" spans="1:6" ht="14.25">
      <c r="A33" t="s">
        <v>11</v>
      </c>
      <c r="B33" s="21" t="s">
        <v>84</v>
      </c>
      <c r="C33" s="21">
        <v>1</v>
      </c>
      <c r="D33" s="21" t="s">
        <v>41</v>
      </c>
      <c r="E33" s="9">
        <v>0</v>
      </c>
      <c r="F33" s="9">
        <f t="shared" si="1"/>
        <v>0</v>
      </c>
    </row>
    <row r="34" spans="1:6" ht="14.25">
      <c r="A34" t="s">
        <v>12</v>
      </c>
      <c r="B34" s="21" t="s">
        <v>101</v>
      </c>
      <c r="C34" s="21">
        <v>10</v>
      </c>
      <c r="D34" s="21" t="s">
        <v>24</v>
      </c>
      <c r="E34" s="9">
        <v>0</v>
      </c>
      <c r="F34" s="9">
        <f t="shared" si="1"/>
        <v>0</v>
      </c>
    </row>
    <row r="35" spans="1:6" ht="14.25">
      <c r="A35" t="s">
        <v>13</v>
      </c>
      <c r="B35" s="21" t="s">
        <v>102</v>
      </c>
      <c r="C35" s="21">
        <v>9</v>
      </c>
      <c r="D35" s="21" t="s">
        <v>24</v>
      </c>
      <c r="E35" s="9">
        <v>0</v>
      </c>
      <c r="F35" s="9">
        <f t="shared" si="1"/>
        <v>0</v>
      </c>
    </row>
    <row r="36" spans="1:6" ht="14.25">
      <c r="A36" t="s">
        <v>14</v>
      </c>
      <c r="B36" s="21" t="s">
        <v>103</v>
      </c>
      <c r="C36" s="21">
        <v>9</v>
      </c>
      <c r="D36" s="21" t="s">
        <v>24</v>
      </c>
      <c r="E36" s="9">
        <v>0</v>
      </c>
      <c r="F36" s="9">
        <f t="shared" si="1"/>
        <v>0</v>
      </c>
    </row>
    <row r="37" spans="1:6" ht="28.5">
      <c r="A37" t="s">
        <v>15</v>
      </c>
      <c r="B37" s="21" t="s">
        <v>87</v>
      </c>
      <c r="C37" s="21">
        <v>12</v>
      </c>
      <c r="D37" s="21" t="s">
        <v>24</v>
      </c>
      <c r="E37" s="9">
        <v>0</v>
      </c>
      <c r="F37" s="9">
        <f t="shared" si="1"/>
        <v>0</v>
      </c>
    </row>
    <row r="38" spans="1:6" ht="28.5">
      <c r="A38" t="s">
        <v>16</v>
      </c>
      <c r="B38" s="21" t="s">
        <v>104</v>
      </c>
      <c r="C38" s="21">
        <v>9</v>
      </c>
      <c r="D38" s="21" t="s">
        <v>24</v>
      </c>
      <c r="E38" s="9">
        <v>0</v>
      </c>
      <c r="F38" s="9">
        <f t="shared" si="1"/>
        <v>0</v>
      </c>
    </row>
    <row r="39" spans="1:9" ht="14.25">
      <c r="A39" t="s">
        <v>17</v>
      </c>
      <c r="B39" s="21" t="s">
        <v>123</v>
      </c>
      <c r="C39" s="21">
        <v>101</v>
      </c>
      <c r="D39" s="21" t="s">
        <v>40</v>
      </c>
      <c r="E39" s="9">
        <v>0</v>
      </c>
      <c r="F39" s="9">
        <f t="shared" si="1"/>
        <v>0</v>
      </c>
      <c r="I39" s="4"/>
    </row>
    <row r="40" spans="1:6" ht="14.25">
      <c r="A40" t="s">
        <v>18</v>
      </c>
      <c r="B40" s="21" t="s">
        <v>124</v>
      </c>
      <c r="C40" s="21">
        <v>16.8</v>
      </c>
      <c r="D40" s="21" t="s">
        <v>40</v>
      </c>
      <c r="E40" s="9">
        <v>0</v>
      </c>
      <c r="F40" s="9">
        <f t="shared" si="1"/>
        <v>0</v>
      </c>
    </row>
    <row r="41" spans="1:6" ht="14.25">
      <c r="A41" t="s">
        <v>19</v>
      </c>
      <c r="B41" s="21" t="s">
        <v>125</v>
      </c>
      <c r="C41" s="21">
        <v>5</v>
      </c>
      <c r="D41" s="21" t="s">
        <v>40</v>
      </c>
      <c r="E41" s="9">
        <v>0</v>
      </c>
      <c r="F41" s="9">
        <f t="shared" si="1"/>
        <v>0</v>
      </c>
    </row>
    <row r="42" spans="1:6" ht="14.25">
      <c r="A42" t="s">
        <v>20</v>
      </c>
      <c r="B42" s="21" t="s">
        <v>126</v>
      </c>
      <c r="C42" s="21">
        <v>84.2</v>
      </c>
      <c r="D42" s="21" t="s">
        <v>40</v>
      </c>
      <c r="E42" s="9">
        <v>0</v>
      </c>
      <c r="F42" s="9">
        <f t="shared" si="1"/>
        <v>0</v>
      </c>
    </row>
    <row r="43" spans="1:6" ht="14.25">
      <c r="A43" t="s">
        <v>21</v>
      </c>
      <c r="B43" s="21" t="s">
        <v>127</v>
      </c>
      <c r="C43" s="21">
        <v>2</v>
      </c>
      <c r="D43" s="21" t="s">
        <v>24</v>
      </c>
      <c r="E43" s="9">
        <v>0</v>
      </c>
      <c r="F43" s="9">
        <f t="shared" si="1"/>
        <v>0</v>
      </c>
    </row>
    <row r="44" spans="1:6" ht="28.5">
      <c r="A44" t="s">
        <v>22</v>
      </c>
      <c r="B44" s="21" t="s">
        <v>128</v>
      </c>
      <c r="C44" s="21">
        <v>210</v>
      </c>
      <c r="D44" s="21" t="s">
        <v>63</v>
      </c>
      <c r="E44" s="9">
        <v>0</v>
      </c>
      <c r="F44" s="9">
        <f t="shared" si="1"/>
        <v>0</v>
      </c>
    </row>
    <row r="45" spans="1:6" ht="28.5">
      <c r="A45" t="s">
        <v>23</v>
      </c>
      <c r="B45" s="21" t="s">
        <v>129</v>
      </c>
      <c r="C45" s="21">
        <v>210</v>
      </c>
      <c r="D45" s="21" t="s">
        <v>63</v>
      </c>
      <c r="E45" s="9">
        <v>0</v>
      </c>
      <c r="F45" s="9">
        <f t="shared" si="1"/>
        <v>0</v>
      </c>
    </row>
    <row r="46" spans="1:6" ht="14.25">
      <c r="A46" t="s">
        <v>44</v>
      </c>
      <c r="B46" s="21" t="s">
        <v>130</v>
      </c>
      <c r="C46" s="21">
        <v>1</v>
      </c>
      <c r="D46" s="21" t="s">
        <v>24</v>
      </c>
      <c r="E46" s="9">
        <v>0</v>
      </c>
      <c r="F46" s="9">
        <f t="shared" si="1"/>
        <v>0</v>
      </c>
    </row>
    <row r="47" spans="1:6" ht="14.25">
      <c r="A47" t="s">
        <v>138</v>
      </c>
      <c r="B47" s="21" t="s">
        <v>131</v>
      </c>
      <c r="C47" s="21">
        <v>5</v>
      </c>
      <c r="D47" s="21" t="s">
        <v>24</v>
      </c>
      <c r="E47" s="9">
        <v>0</v>
      </c>
      <c r="F47" s="9">
        <f t="shared" si="1"/>
        <v>0</v>
      </c>
    </row>
    <row r="48" spans="1:6" ht="14.25">
      <c r="A48" t="s">
        <v>139</v>
      </c>
      <c r="B48" s="21" t="s">
        <v>132</v>
      </c>
      <c r="C48" s="21">
        <v>10</v>
      </c>
      <c r="D48" s="21" t="s">
        <v>24</v>
      </c>
      <c r="E48" s="9">
        <v>0</v>
      </c>
      <c r="F48" s="9">
        <f t="shared" si="1"/>
        <v>0</v>
      </c>
    </row>
    <row r="49" spans="1:6" ht="28.5">
      <c r="A49" t="s">
        <v>140</v>
      </c>
      <c r="B49" s="21" t="s">
        <v>133</v>
      </c>
      <c r="C49" s="21">
        <v>5</v>
      </c>
      <c r="D49" s="21" t="s">
        <v>24</v>
      </c>
      <c r="E49" s="9">
        <v>0</v>
      </c>
      <c r="F49" s="9">
        <f t="shared" si="1"/>
        <v>0</v>
      </c>
    </row>
    <row r="50" spans="1:6" ht="28.5">
      <c r="A50" t="s">
        <v>141</v>
      </c>
      <c r="B50" s="21" t="s">
        <v>134</v>
      </c>
      <c r="C50" s="21">
        <v>10</v>
      </c>
      <c r="D50" s="21" t="s">
        <v>24</v>
      </c>
      <c r="E50" s="9">
        <v>0</v>
      </c>
      <c r="F50" s="9">
        <f t="shared" si="1"/>
        <v>0</v>
      </c>
    </row>
    <row r="51" spans="1:6" ht="14.25">
      <c r="A51" t="s">
        <v>142</v>
      </c>
      <c r="B51" s="21" t="s">
        <v>135</v>
      </c>
      <c r="C51" s="21">
        <v>24</v>
      </c>
      <c r="D51" s="21" t="s">
        <v>24</v>
      </c>
      <c r="E51" s="9">
        <v>0</v>
      </c>
      <c r="F51" s="9">
        <f t="shared" si="1"/>
        <v>0</v>
      </c>
    </row>
    <row r="52" spans="1:6" ht="28.5">
      <c r="A52" t="s">
        <v>143</v>
      </c>
      <c r="B52" s="21" t="s">
        <v>136</v>
      </c>
      <c r="C52" s="21">
        <v>10</v>
      </c>
      <c r="D52" s="21" t="s">
        <v>24</v>
      </c>
      <c r="E52" s="9">
        <v>0</v>
      </c>
      <c r="F52" s="9">
        <f t="shared" si="1"/>
        <v>0</v>
      </c>
    </row>
    <row r="53" spans="1:6" s="39" customFormat="1" ht="14.25">
      <c r="A53" t="s">
        <v>144</v>
      </c>
      <c r="B53" s="40" t="s">
        <v>137</v>
      </c>
      <c r="C53" s="40">
        <v>1</v>
      </c>
      <c r="D53" s="40" t="s">
        <v>24</v>
      </c>
      <c r="E53" s="9">
        <v>0</v>
      </c>
      <c r="F53" s="9">
        <f t="shared" si="1"/>
        <v>0</v>
      </c>
    </row>
    <row r="54" spans="1:6" s="39" customFormat="1" ht="14.25">
      <c r="A54" t="s">
        <v>145</v>
      </c>
      <c r="B54" s="40" t="s">
        <v>99</v>
      </c>
      <c r="C54" s="40">
        <v>1</v>
      </c>
      <c r="D54" s="40" t="s">
        <v>24</v>
      </c>
      <c r="E54" s="9">
        <v>0</v>
      </c>
      <c r="F54" s="9">
        <f t="shared" si="1"/>
        <v>0</v>
      </c>
    </row>
    <row r="55" spans="2:6" ht="14.25">
      <c r="B55" s="13" t="s">
        <v>105</v>
      </c>
      <c r="C55" s="13"/>
      <c r="D55" s="13"/>
      <c r="E55" s="13"/>
      <c r="F55" s="18">
        <f>SUM(F29:F54)</f>
        <v>0</v>
      </c>
    </row>
    <row r="56" spans="2:6" ht="14.25">
      <c r="B56" s="21"/>
      <c r="C56" s="21"/>
      <c r="D56" s="21"/>
      <c r="E56" s="9"/>
      <c r="F56" s="9"/>
    </row>
    <row r="57" spans="2:6" ht="14.25">
      <c r="B57" s="21"/>
      <c r="C57" s="21"/>
      <c r="D57" s="21"/>
      <c r="E57" s="9"/>
      <c r="F57" s="9"/>
    </row>
    <row r="58" spans="2:4" ht="14.25">
      <c r="B58" s="21"/>
      <c r="C58" s="21"/>
      <c r="D58" s="21"/>
    </row>
    <row r="59" spans="2:4" ht="14.25">
      <c r="B59" s="21"/>
      <c r="C59" s="21"/>
      <c r="D59" s="21"/>
    </row>
    <row r="60" spans="2:4" ht="14.25">
      <c r="B60" s="21"/>
      <c r="C60" s="21"/>
      <c r="D60" s="21"/>
    </row>
    <row r="61" spans="2:4" ht="14.25">
      <c r="B61" s="21"/>
      <c r="C61" s="21"/>
      <c r="D61" s="21"/>
    </row>
    <row r="62" ht="14.25">
      <c r="B62" s="21"/>
    </row>
  </sheetData>
  <sheetProtection/>
  <mergeCells count="3">
    <mergeCell ref="A2:F2"/>
    <mergeCell ref="C4:D4"/>
    <mergeCell ref="A3:B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421875" style="0" customWidth="1"/>
    <col min="2" max="2" width="40.421875" style="0" customWidth="1"/>
    <col min="3" max="3" width="5.00390625" style="0" customWidth="1"/>
    <col min="4" max="4" width="6.00390625" style="0" customWidth="1"/>
    <col min="5" max="5" width="15.421875" style="0" customWidth="1"/>
    <col min="6" max="6" width="14.57421875" style="0" customWidth="1"/>
  </cols>
  <sheetData>
    <row r="1" spans="1:4" ht="14.25">
      <c r="A1" s="2" t="s">
        <v>0</v>
      </c>
      <c r="B1" s="2"/>
      <c r="C1" s="2"/>
      <c r="D1" s="2"/>
    </row>
    <row r="2" spans="1:6" ht="14.25">
      <c r="A2" s="74" t="s">
        <v>78</v>
      </c>
      <c r="B2" s="74"/>
      <c r="C2" s="74"/>
      <c r="D2" s="74"/>
      <c r="E2" s="74"/>
      <c r="F2" s="74"/>
    </row>
    <row r="3" spans="1:2" ht="14.25">
      <c r="A3" s="76" t="s">
        <v>106</v>
      </c>
      <c r="B3" s="76"/>
    </row>
    <row r="4" spans="2:6" ht="14.25">
      <c r="B4" s="11" t="s">
        <v>65</v>
      </c>
      <c r="E4" s="9"/>
      <c r="F4" s="9"/>
    </row>
    <row r="5" spans="1:6" ht="72">
      <c r="A5" t="s">
        <v>7</v>
      </c>
      <c r="B5" s="6" t="s">
        <v>66</v>
      </c>
      <c r="C5" s="35">
        <v>160</v>
      </c>
      <c r="D5" s="35" t="s">
        <v>24</v>
      </c>
      <c r="E5" s="9">
        <v>0</v>
      </c>
      <c r="F5" s="9">
        <f>E5*C5</f>
        <v>0</v>
      </c>
    </row>
    <row r="6" spans="1:6" ht="72">
      <c r="A6" t="s">
        <v>8</v>
      </c>
      <c r="B6" s="6" t="s">
        <v>67</v>
      </c>
      <c r="C6" s="35">
        <v>9</v>
      </c>
      <c r="D6" s="35" t="s">
        <v>24</v>
      </c>
      <c r="E6" s="9">
        <v>0</v>
      </c>
      <c r="F6" s="9">
        <f>E6*C6</f>
        <v>0</v>
      </c>
    </row>
    <row r="7" spans="1:6" ht="42.75">
      <c r="A7" t="s">
        <v>9</v>
      </c>
      <c r="B7" s="6" t="s">
        <v>68</v>
      </c>
      <c r="C7" s="35">
        <v>290</v>
      </c>
      <c r="D7" s="35" t="s">
        <v>27</v>
      </c>
      <c r="E7" s="9">
        <v>0</v>
      </c>
      <c r="F7" s="9">
        <f>E7*C7</f>
        <v>0</v>
      </c>
    </row>
    <row r="8" spans="1:6" ht="72">
      <c r="A8" t="s">
        <v>10</v>
      </c>
      <c r="B8" s="6" t="s">
        <v>69</v>
      </c>
      <c r="C8" s="35">
        <v>1529</v>
      </c>
      <c r="D8" s="35" t="s">
        <v>27</v>
      </c>
      <c r="E8" s="9">
        <v>0</v>
      </c>
      <c r="F8" s="9">
        <f>E8*C8</f>
        <v>0</v>
      </c>
    </row>
    <row r="9" spans="2:6" ht="14.25">
      <c r="B9" s="13" t="s">
        <v>70</v>
      </c>
      <c r="C9" s="13"/>
      <c r="D9" s="13"/>
      <c r="E9" s="13"/>
      <c r="F9" s="18">
        <f>SUM(F5:F8)</f>
        <v>0</v>
      </c>
    </row>
    <row r="10" spans="2:6" ht="14.25">
      <c r="B10" s="45"/>
      <c r="C10" s="35"/>
      <c r="D10" s="35"/>
      <c r="E10" s="9"/>
      <c r="F10" s="46"/>
    </row>
    <row r="11" spans="3:6" ht="14.25">
      <c r="C11" s="35"/>
      <c r="D11" s="35"/>
      <c r="E11" s="9"/>
      <c r="F11" s="9"/>
    </row>
    <row r="12" spans="3:6" ht="14.25">
      <c r="C12" s="35"/>
      <c r="D12" s="35"/>
      <c r="E12" s="9"/>
      <c r="F12" s="9"/>
    </row>
    <row r="13" spans="3:6" ht="14.25">
      <c r="C13" s="35"/>
      <c r="D13" s="35"/>
      <c r="E13" s="9"/>
      <c r="F13" s="9"/>
    </row>
    <row r="14" spans="3:6" ht="14.25">
      <c r="C14" s="35"/>
      <c r="D14" s="35"/>
      <c r="E14" s="9"/>
      <c r="F14" s="9"/>
    </row>
    <row r="15" spans="4:6" ht="14.25">
      <c r="D15" s="35"/>
      <c r="F15" s="9"/>
    </row>
    <row r="16" spans="4:6" ht="14.25">
      <c r="D16" s="35"/>
      <c r="F16" s="9"/>
    </row>
    <row r="17" spans="4:6" ht="14.25">
      <c r="D17" s="35"/>
      <c r="F17" s="9"/>
    </row>
    <row r="18" ht="14.25">
      <c r="F18" s="9"/>
    </row>
    <row r="19" ht="14.25">
      <c r="F19" s="9"/>
    </row>
  </sheetData>
  <sheetProtection/>
  <mergeCells count="2">
    <mergeCell ref="A2:F2"/>
    <mergeCell ref="A3:B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7">
      <selection activeCell="B8" sqref="B8"/>
    </sheetView>
  </sheetViews>
  <sheetFormatPr defaultColWidth="9.140625" defaultRowHeight="15"/>
  <cols>
    <col min="1" max="1" width="4.421875" style="0" customWidth="1"/>
    <col min="2" max="2" width="40.421875" style="0" customWidth="1"/>
    <col min="3" max="3" width="5.00390625" style="0" customWidth="1"/>
    <col min="4" max="4" width="6.00390625" style="0" customWidth="1"/>
    <col min="5" max="5" width="15.421875" style="0" customWidth="1"/>
    <col min="6" max="6" width="14.57421875" style="0" customWidth="1"/>
    <col min="7" max="7" width="9.57421875" style="0" bestFit="1" customWidth="1"/>
  </cols>
  <sheetData>
    <row r="1" spans="1:4" ht="14.25">
      <c r="A1" s="2" t="s">
        <v>0</v>
      </c>
      <c r="B1" s="2"/>
      <c r="C1" s="2"/>
      <c r="D1" s="2"/>
    </row>
    <row r="2" spans="1:6" ht="14.25">
      <c r="A2" s="74" t="s">
        <v>163</v>
      </c>
      <c r="B2" s="74"/>
      <c r="C2" s="74"/>
      <c r="D2" s="74"/>
      <c r="E2" s="74"/>
      <c r="F2" s="74"/>
    </row>
    <row r="3" spans="2:6" ht="14.25">
      <c r="B3" s="2" t="s">
        <v>3</v>
      </c>
      <c r="C3" s="75" t="s">
        <v>4</v>
      </c>
      <c r="D3" s="75"/>
      <c r="E3" s="3" t="s">
        <v>5</v>
      </c>
      <c r="F3" s="3" t="s">
        <v>6</v>
      </c>
    </row>
    <row r="4" spans="1:6" ht="28.5">
      <c r="A4" s="21" t="s">
        <v>7</v>
      </c>
      <c r="B4" s="21" t="s">
        <v>164</v>
      </c>
      <c r="C4" s="35">
        <v>1</v>
      </c>
      <c r="D4" s="35" t="s">
        <v>41</v>
      </c>
      <c r="E4" s="9">
        <v>0</v>
      </c>
      <c r="F4" s="9">
        <f>E4*C4</f>
        <v>0</v>
      </c>
    </row>
    <row r="5" spans="1:6" ht="100.5">
      <c r="A5" s="21" t="s">
        <v>8</v>
      </c>
      <c r="B5" s="21" t="s">
        <v>185</v>
      </c>
      <c r="C5" s="35">
        <v>4</v>
      </c>
      <c r="D5" s="35" t="s">
        <v>24</v>
      </c>
      <c r="E5" s="9">
        <v>0</v>
      </c>
      <c r="F5" s="9">
        <f>E5*C5</f>
        <v>0</v>
      </c>
    </row>
    <row r="6" spans="1:6" ht="100.5">
      <c r="A6" s="21" t="s">
        <v>9</v>
      </c>
      <c r="B6" s="21" t="s">
        <v>186</v>
      </c>
      <c r="C6" s="35">
        <v>4</v>
      </c>
      <c r="D6" s="35" t="s">
        <v>24</v>
      </c>
      <c r="E6" s="9">
        <v>0</v>
      </c>
      <c r="F6" s="9">
        <f>E6*C6</f>
        <v>0</v>
      </c>
    </row>
    <row r="7" spans="1:8" ht="28.5">
      <c r="A7" s="21" t="s">
        <v>10</v>
      </c>
      <c r="B7" s="21" t="s">
        <v>165</v>
      </c>
      <c r="C7" s="35">
        <f>0.6*0.6*1.5*4*1.03</f>
        <v>2.2248</v>
      </c>
      <c r="D7" s="35" t="s">
        <v>40</v>
      </c>
      <c r="E7" s="9">
        <v>0</v>
      </c>
      <c r="F7" s="9">
        <f>E7*C7</f>
        <v>0</v>
      </c>
      <c r="G7" s="4"/>
      <c r="H7" s="4"/>
    </row>
    <row r="8" spans="1:10" ht="129">
      <c r="A8" s="21" t="s">
        <v>11</v>
      </c>
      <c r="B8" s="47" t="s">
        <v>166</v>
      </c>
      <c r="C8" s="48">
        <v>1</v>
      </c>
      <c r="D8" s="48" t="s">
        <v>41</v>
      </c>
      <c r="E8" s="49">
        <v>0</v>
      </c>
      <c r="F8" s="9">
        <f>E8*C8</f>
        <v>0</v>
      </c>
      <c r="H8" s="4"/>
      <c r="I8" s="4"/>
      <c r="J8" s="4"/>
    </row>
    <row r="9" spans="1:6" ht="57">
      <c r="A9" s="42" t="s">
        <v>12</v>
      </c>
      <c r="B9" s="52" t="s">
        <v>167</v>
      </c>
      <c r="C9" s="43">
        <v>1</v>
      </c>
      <c r="D9" s="43" t="s">
        <v>41</v>
      </c>
      <c r="E9" s="44">
        <v>0</v>
      </c>
      <c r="F9" s="44">
        <f>E9*C9</f>
        <v>0</v>
      </c>
    </row>
    <row r="10" spans="1:6" ht="14.25">
      <c r="A10" s="60"/>
      <c r="B10" s="61" t="s">
        <v>159</v>
      </c>
      <c r="C10" s="62"/>
      <c r="D10" s="62"/>
      <c r="E10" s="17"/>
      <c r="F10" s="17">
        <f>SUM(F4:F9)</f>
        <v>0</v>
      </c>
    </row>
    <row r="11" spans="1:6" ht="14.25">
      <c r="A11" s="21"/>
      <c r="C11" s="35"/>
      <c r="D11" s="35"/>
      <c r="E11" s="9"/>
      <c r="F11" s="9"/>
    </row>
    <row r="12" spans="3:6" ht="14.25">
      <c r="C12" s="35"/>
      <c r="D12" s="35"/>
      <c r="E12" s="9"/>
      <c r="F12" s="9"/>
    </row>
    <row r="13" spans="3:6" ht="14.25">
      <c r="C13" s="35"/>
      <c r="D13" s="35"/>
      <c r="E13" s="9"/>
      <c r="F13" s="9"/>
    </row>
    <row r="14" spans="4:6" ht="14.25">
      <c r="D14" s="35"/>
      <c r="F14" s="9"/>
    </row>
    <row r="15" spans="4:6" ht="14.25">
      <c r="D15" s="35"/>
      <c r="F15" s="9"/>
    </row>
    <row r="16" spans="4:6" ht="14.25">
      <c r="D16" s="35"/>
      <c r="F16" s="9"/>
    </row>
    <row r="17" ht="14.25">
      <c r="F17" s="9"/>
    </row>
    <row r="18" ht="14.25">
      <c r="F18" s="9"/>
    </row>
  </sheetData>
  <sheetProtection/>
  <mergeCells count="2">
    <mergeCell ref="A2:F2"/>
    <mergeCell ref="C3:D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.421875" style="0" customWidth="1"/>
    <col min="2" max="2" width="40.421875" style="0" customWidth="1"/>
    <col min="3" max="3" width="5.00390625" style="0" customWidth="1"/>
    <col min="4" max="4" width="6.00390625" style="0" customWidth="1"/>
    <col min="5" max="5" width="15.421875" style="0" customWidth="1"/>
    <col min="6" max="6" width="14.57421875" style="0" customWidth="1"/>
    <col min="8" max="8" width="11.57421875" style="0" customWidth="1"/>
    <col min="9" max="9" width="9.57421875" style="0" bestFit="1" customWidth="1"/>
  </cols>
  <sheetData>
    <row r="1" spans="1:4" ht="14.25">
      <c r="A1" s="2" t="s">
        <v>0</v>
      </c>
      <c r="B1" s="2"/>
      <c r="C1" s="2"/>
      <c r="D1" s="2"/>
    </row>
    <row r="2" spans="1:6" ht="14.25">
      <c r="A2" s="74" t="s">
        <v>153</v>
      </c>
      <c r="B2" s="74"/>
      <c r="C2" s="74"/>
      <c r="D2" s="74"/>
      <c r="E2" s="74"/>
      <c r="F2" s="74"/>
    </row>
    <row r="3" spans="2:6" ht="14.25">
      <c r="B3" s="2" t="s">
        <v>3</v>
      </c>
      <c r="C3" s="75" t="s">
        <v>4</v>
      </c>
      <c r="D3" s="75"/>
      <c r="E3" s="3" t="s">
        <v>5</v>
      </c>
      <c r="F3" s="3" t="s">
        <v>6</v>
      </c>
    </row>
    <row r="4" spans="1:8" ht="28.5">
      <c r="A4" s="21" t="s">
        <v>7</v>
      </c>
      <c r="B4" s="21" t="s">
        <v>154</v>
      </c>
      <c r="C4" s="35">
        <v>1</v>
      </c>
      <c r="D4" s="35" t="s">
        <v>24</v>
      </c>
      <c r="E4" s="9">
        <v>0</v>
      </c>
      <c r="F4" s="9">
        <f>E4*C4</f>
        <v>0</v>
      </c>
      <c r="H4" s="4"/>
    </row>
    <row r="5" spans="1:8" ht="28.5">
      <c r="A5" s="21" t="s">
        <v>8</v>
      </c>
      <c r="B5" s="21" t="s">
        <v>156</v>
      </c>
      <c r="C5" s="35">
        <v>1</v>
      </c>
      <c r="D5" s="35" t="s">
        <v>24</v>
      </c>
      <c r="E5" s="9">
        <v>0</v>
      </c>
      <c r="F5" s="9">
        <f>E5*C5</f>
        <v>0</v>
      </c>
      <c r="H5" s="4"/>
    </row>
    <row r="6" spans="1:8" ht="28.5">
      <c r="A6" s="21" t="s">
        <v>9</v>
      </c>
      <c r="B6" s="21" t="s">
        <v>155</v>
      </c>
      <c r="C6" s="35">
        <v>1</v>
      </c>
      <c r="D6" s="35" t="s">
        <v>24</v>
      </c>
      <c r="E6" s="9">
        <v>0</v>
      </c>
      <c r="F6" s="9">
        <f>E6*C6</f>
        <v>0</v>
      </c>
      <c r="H6" s="4"/>
    </row>
    <row r="7" spans="1:8" ht="28.5">
      <c r="A7" s="21" t="s">
        <v>10</v>
      </c>
      <c r="B7" s="21" t="s">
        <v>157</v>
      </c>
      <c r="C7" s="35">
        <v>1</v>
      </c>
      <c r="D7" s="35" t="s">
        <v>24</v>
      </c>
      <c r="E7" s="9">
        <v>0</v>
      </c>
      <c r="F7" s="9">
        <f>E7*C7</f>
        <v>0</v>
      </c>
      <c r="H7" s="4"/>
    </row>
    <row r="8" spans="1:9" ht="28.5">
      <c r="A8" s="42" t="s">
        <v>11</v>
      </c>
      <c r="B8" s="42" t="s">
        <v>158</v>
      </c>
      <c r="C8" s="43">
        <v>1</v>
      </c>
      <c r="D8" s="43" t="s">
        <v>24</v>
      </c>
      <c r="E8" s="44">
        <v>0</v>
      </c>
      <c r="F8" s="44">
        <f>E8*C8</f>
        <v>0</v>
      </c>
      <c r="H8" s="4"/>
      <c r="I8" s="4"/>
    </row>
    <row r="9" spans="1:9" ht="14.25">
      <c r="A9" s="12"/>
      <c r="B9" s="61" t="s">
        <v>159</v>
      </c>
      <c r="C9" s="14"/>
      <c r="D9" s="14"/>
      <c r="E9" s="15"/>
      <c r="F9" s="17">
        <f>SUM(F4:F8)</f>
        <v>0</v>
      </c>
      <c r="H9" s="4"/>
      <c r="I9" s="4"/>
    </row>
    <row r="10" spans="3:6" ht="14.25">
      <c r="C10" s="35"/>
      <c r="D10" s="35"/>
      <c r="E10" s="9"/>
      <c r="F10" s="9"/>
    </row>
    <row r="11" spans="3:6" ht="14.25">
      <c r="C11" s="35"/>
      <c r="D11" s="35"/>
      <c r="E11" s="9"/>
      <c r="F11" s="9"/>
    </row>
    <row r="12" spans="3:6" ht="14.25">
      <c r="C12" s="35"/>
      <c r="D12" s="35"/>
      <c r="E12" s="9"/>
      <c r="F12" s="9"/>
    </row>
    <row r="13" spans="3:6" ht="14.25">
      <c r="C13" s="35"/>
      <c r="D13" s="35"/>
      <c r="E13" s="9"/>
      <c r="F13" s="9"/>
    </row>
    <row r="14" spans="4:6" ht="14.25">
      <c r="D14" s="35"/>
      <c r="F14" s="9"/>
    </row>
    <row r="15" spans="4:6" ht="14.25">
      <c r="D15" s="35"/>
      <c r="F15" s="9"/>
    </row>
    <row r="16" spans="4:6" ht="14.25">
      <c r="D16" s="35"/>
      <c r="F16" s="9"/>
    </row>
    <row r="17" ht="14.25">
      <c r="F17" s="9"/>
    </row>
    <row r="18" ht="14.25">
      <c r="F18" s="9"/>
    </row>
  </sheetData>
  <sheetProtection/>
  <mergeCells count="2">
    <mergeCell ref="A2:F2"/>
    <mergeCell ref="C3:D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421875" style="0" customWidth="1"/>
    <col min="2" max="2" width="40.421875" style="0" customWidth="1"/>
    <col min="3" max="3" width="5.00390625" style="0" customWidth="1"/>
    <col min="4" max="4" width="6.00390625" style="0" customWidth="1"/>
    <col min="5" max="5" width="15.421875" style="0" customWidth="1"/>
    <col min="6" max="6" width="14.57421875" style="0" customWidth="1"/>
  </cols>
  <sheetData>
    <row r="1" spans="1:4" ht="14.25">
      <c r="A1" s="2" t="s">
        <v>0</v>
      </c>
      <c r="B1" s="2"/>
      <c r="C1" s="2"/>
      <c r="D1" s="2"/>
    </row>
    <row r="2" spans="1:6" ht="14.25">
      <c r="A2" s="74" t="s">
        <v>169</v>
      </c>
      <c r="B2" s="74"/>
      <c r="C2" s="74"/>
      <c r="D2" s="74"/>
      <c r="E2" s="74"/>
      <c r="F2" s="74"/>
    </row>
    <row r="3" spans="2:6" ht="14.25">
      <c r="B3" s="2" t="s">
        <v>3</v>
      </c>
      <c r="C3" s="75" t="s">
        <v>4</v>
      </c>
      <c r="D3" s="75"/>
      <c r="E3" s="3" t="s">
        <v>5</v>
      </c>
      <c r="F3" s="3" t="s">
        <v>6</v>
      </c>
    </row>
    <row r="4" spans="1:6" ht="100.5">
      <c r="A4" s="21" t="s">
        <v>7</v>
      </c>
      <c r="B4" s="21" t="s">
        <v>173</v>
      </c>
      <c r="C4" s="35">
        <v>1</v>
      </c>
      <c r="D4" s="35" t="s">
        <v>41</v>
      </c>
      <c r="E4" s="9">
        <v>0</v>
      </c>
      <c r="F4" s="9">
        <f>C4*E4</f>
        <v>0</v>
      </c>
    </row>
    <row r="5" spans="1:6" ht="14.25">
      <c r="A5" s="21"/>
      <c r="B5" s="55" t="s">
        <v>170</v>
      </c>
      <c r="C5" s="35"/>
      <c r="D5" s="35"/>
      <c r="E5" s="9"/>
      <c r="F5" s="9"/>
    </row>
    <row r="6" spans="1:6" ht="14.25">
      <c r="A6" s="21"/>
      <c r="B6" s="55" t="s">
        <v>171</v>
      </c>
      <c r="C6" s="35"/>
      <c r="D6" s="35"/>
      <c r="E6" s="9"/>
      <c r="F6" s="9"/>
    </row>
    <row r="7" spans="1:6" ht="14.25">
      <c r="A7" s="21"/>
      <c r="B7" s="55" t="s">
        <v>172</v>
      </c>
      <c r="C7" s="35"/>
      <c r="D7" s="35"/>
      <c r="E7" s="9"/>
      <c r="F7" s="9"/>
    </row>
    <row r="8" spans="1:6" ht="14.25">
      <c r="A8" s="21"/>
      <c r="B8" s="55" t="s">
        <v>174</v>
      </c>
      <c r="C8" s="35"/>
      <c r="D8" s="35"/>
      <c r="E8" s="9"/>
      <c r="F8" s="9"/>
    </row>
    <row r="9" spans="1:6" ht="28.5">
      <c r="A9" s="21" t="s">
        <v>8</v>
      </c>
      <c r="B9" s="21" t="s">
        <v>187</v>
      </c>
      <c r="C9" s="35">
        <v>1</v>
      </c>
      <c r="D9" s="35" t="s">
        <v>41</v>
      </c>
      <c r="E9" s="9">
        <v>0</v>
      </c>
      <c r="F9" s="9">
        <f>C9*E9</f>
        <v>0</v>
      </c>
    </row>
    <row r="10" spans="1:6" ht="42.75">
      <c r="A10" s="42" t="s">
        <v>9</v>
      </c>
      <c r="B10" s="42" t="s">
        <v>175</v>
      </c>
      <c r="C10" s="43">
        <v>1</v>
      </c>
      <c r="D10" s="43" t="s">
        <v>41</v>
      </c>
      <c r="E10" s="44">
        <v>0</v>
      </c>
      <c r="F10" s="44">
        <f>C10*E10</f>
        <v>0</v>
      </c>
    </row>
    <row r="11" spans="1:6" ht="14.25">
      <c r="A11" s="60"/>
      <c r="B11" s="63" t="s">
        <v>159</v>
      </c>
      <c r="C11" s="62"/>
      <c r="D11" s="62"/>
      <c r="E11" s="17"/>
      <c r="F11" s="17">
        <f>F4+F9+F10</f>
        <v>0</v>
      </c>
    </row>
    <row r="12" spans="1:6" ht="14.25">
      <c r="A12" s="21"/>
      <c r="B12" s="47"/>
      <c r="C12" s="48"/>
      <c r="D12" s="48"/>
      <c r="E12" s="49"/>
      <c r="F12" s="49"/>
    </row>
    <row r="13" spans="1:6" ht="14.25">
      <c r="A13" s="21"/>
      <c r="B13" s="56"/>
      <c r="C13" s="35"/>
      <c r="D13" s="35"/>
      <c r="E13" s="9"/>
      <c r="F13" s="46"/>
    </row>
    <row r="14" spans="1:6" ht="14.25">
      <c r="A14" s="21"/>
      <c r="C14" s="35"/>
      <c r="D14" s="35"/>
      <c r="E14" s="9"/>
      <c r="F14" s="9"/>
    </row>
    <row r="15" spans="1:6" ht="14.25">
      <c r="A15" s="21"/>
      <c r="C15" s="35"/>
      <c r="D15" s="35"/>
      <c r="E15" s="9"/>
      <c r="F15" s="9"/>
    </row>
    <row r="16" spans="1:6" ht="14.25">
      <c r="A16" s="21"/>
      <c r="C16" s="35"/>
      <c r="D16" s="35"/>
      <c r="E16" s="9"/>
      <c r="F16" s="9"/>
    </row>
    <row r="17" spans="3:6" ht="14.25">
      <c r="C17" s="35"/>
      <c r="D17" s="35"/>
      <c r="E17" s="9"/>
      <c r="F17" s="9"/>
    </row>
    <row r="18" spans="4:6" ht="14.25">
      <c r="D18" s="35"/>
      <c r="F18" s="9"/>
    </row>
    <row r="19" spans="4:6" ht="14.25">
      <c r="D19" s="35"/>
      <c r="F19" s="9"/>
    </row>
    <row r="20" spans="4:6" ht="14.25">
      <c r="D20" s="35"/>
      <c r="F20" s="9"/>
    </row>
    <row r="21" ht="14.25">
      <c r="F21" s="9"/>
    </row>
    <row r="22" ht="14.25">
      <c r="F22" s="9"/>
    </row>
  </sheetData>
  <sheetProtection/>
  <mergeCells count="2">
    <mergeCell ref="A2:F2"/>
    <mergeCell ref="C3:D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Hergár Péter</cp:lastModifiedBy>
  <cp:lastPrinted>2017-06-28T11:56:07Z</cp:lastPrinted>
  <dcterms:created xsi:type="dcterms:W3CDTF">2017-05-28T19:36:18Z</dcterms:created>
  <dcterms:modified xsi:type="dcterms:W3CDTF">2017-07-20T07:06:02Z</dcterms:modified>
  <cp:category/>
  <cp:version/>
  <cp:contentType/>
  <cp:contentStatus/>
</cp:coreProperties>
</file>